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555" yWindow="45" windowWidth="10755" windowHeight="8175" tabRatio="946" firstSheet="1" activeTab="10"/>
  </bookViews>
  <sheets>
    <sheet name="ورقة4" sheetId="4" state="hidden" r:id="rId1"/>
    <sheet name="2" sheetId="68" r:id="rId2"/>
    <sheet name="3" sheetId="17" r:id="rId3"/>
    <sheet name="5" sheetId="69" r:id="rId4"/>
    <sheet name="7" sheetId="71" r:id="rId5"/>
    <sheet name="8" sheetId="76" r:id="rId6"/>
    <sheet name="9" sheetId="82" r:id="rId7"/>
    <sheet name="10" sheetId="83" r:id="rId8"/>
    <sheet name="17" sheetId="35" r:id="rId9"/>
    <sheet name="26" sheetId="77" r:id="rId10"/>
    <sheet name="27" sheetId="52" r:id="rId11"/>
  </sheets>
  <definedNames>
    <definedName name="_xlnm.Print_Area" localSheetId="7">'10'!$A$1:$Y$31</definedName>
    <definedName name="_xlnm.Print_Area" localSheetId="8">'17'!$A$1:$F$29</definedName>
    <definedName name="_xlnm.Print_Area" localSheetId="1">'2'!$A$1:$L$31</definedName>
    <definedName name="_xlnm.Print_Area" localSheetId="9">'26'!$A$1:$G$15</definedName>
    <definedName name="_xlnm.Print_Area" localSheetId="10">'27'!$A$1:$K$31</definedName>
    <definedName name="_xlnm.Print_Area" localSheetId="2">'3'!$A$1:$G$30</definedName>
    <definedName name="_xlnm.Print_Area" localSheetId="3">'5'!$A$1:$H$30</definedName>
    <definedName name="_xlnm.Print_Area" localSheetId="4">'7'!$A$1:$L$30</definedName>
    <definedName name="_xlnm.Print_Area" localSheetId="5">'8'!$A$1:$K$31</definedName>
    <definedName name="_xlnm.Print_Area" localSheetId="6">'9'!$A$1:$P$31</definedName>
  </definedNames>
  <calcPr calcId="124519"/>
  <fileRecoveryPr autoRecover="0"/>
</workbook>
</file>

<file path=xl/calcChain.xml><?xml version="1.0" encoding="utf-8"?>
<calcChain xmlns="http://schemas.openxmlformats.org/spreadsheetml/2006/main">
  <c r="B27" i="68"/>
  <c r="C27"/>
  <c r="D27" s="1"/>
  <c r="D21"/>
  <c r="D22"/>
  <c r="D23"/>
  <c r="D24"/>
  <c r="D25"/>
  <c r="D26"/>
  <c r="B19"/>
  <c r="B28" s="1"/>
  <c r="C19"/>
  <c r="C28" s="1"/>
  <c r="D18"/>
  <c r="D17"/>
  <c r="D16"/>
  <c r="D15"/>
  <c r="D14"/>
  <c r="D13"/>
  <c r="D12"/>
  <c r="D11"/>
  <c r="D10"/>
  <c r="D9"/>
  <c r="D8"/>
  <c r="D7"/>
  <c r="D6"/>
  <c r="D5"/>
  <c r="D19" l="1"/>
  <c r="D28" s="1"/>
  <c r="D28" i="76"/>
  <c r="C28"/>
  <c r="B28"/>
  <c r="F28" i="71"/>
  <c r="E28"/>
  <c r="G19"/>
  <c r="G28" s="1"/>
  <c r="M28" s="1"/>
  <c r="N28" s="1"/>
  <c r="F19"/>
  <c r="E19"/>
  <c r="I6"/>
  <c r="M21"/>
  <c r="M22"/>
  <c r="M23"/>
  <c r="M24"/>
  <c r="M25"/>
  <c r="M26"/>
  <c r="M27"/>
  <c r="M6"/>
  <c r="N6" s="1"/>
  <c r="M7"/>
  <c r="M8"/>
  <c r="M9"/>
  <c r="M10"/>
  <c r="M11"/>
  <c r="M12"/>
  <c r="M13"/>
  <c r="M14"/>
  <c r="M15"/>
  <c r="M16"/>
  <c r="M17"/>
  <c r="M18"/>
  <c r="M5"/>
  <c r="B26" i="35"/>
  <c r="B27" s="1"/>
  <c r="B18"/>
  <c r="N27" i="68"/>
  <c r="M27"/>
  <c r="O26"/>
  <c r="O25"/>
  <c r="O24"/>
  <c r="O23"/>
  <c r="O22"/>
  <c r="O21"/>
  <c r="N19"/>
  <c r="M19"/>
  <c r="O18"/>
  <c r="O17"/>
  <c r="O16"/>
  <c r="O15"/>
  <c r="O14"/>
  <c r="O13"/>
  <c r="O12"/>
  <c r="O11"/>
  <c r="O10"/>
  <c r="O9"/>
  <c r="O8"/>
  <c r="O7"/>
  <c r="O6"/>
  <c r="O5"/>
  <c r="O27" l="1"/>
  <c r="M19" i="71"/>
  <c r="N19" s="1"/>
  <c r="J6"/>
  <c r="O28" i="68"/>
  <c r="O19"/>
  <c r="H27" l="1"/>
  <c r="F27" i="35" l="1"/>
  <c r="D27"/>
  <c r="F26"/>
  <c r="D26"/>
  <c r="F25"/>
  <c r="D25"/>
  <c r="F24"/>
  <c r="D24"/>
  <c r="F23"/>
  <c r="D23"/>
  <c r="F22"/>
  <c r="D22"/>
  <c r="F21"/>
  <c r="D21"/>
  <c r="F20"/>
  <c r="D20"/>
  <c r="F18"/>
  <c r="D18"/>
  <c r="F13"/>
  <c r="D13"/>
  <c r="F12"/>
  <c r="D12"/>
  <c r="F11"/>
  <c r="D11"/>
  <c r="F10"/>
  <c r="D10"/>
  <c r="F9"/>
  <c r="D9"/>
  <c r="F8"/>
  <c r="D8"/>
  <c r="F7"/>
  <c r="D7"/>
  <c r="F6"/>
  <c r="D6"/>
  <c r="F5"/>
  <c r="D5"/>
  <c r="F4"/>
  <c r="D4"/>
  <c r="G28" i="17"/>
  <c r="G27"/>
  <c r="G26"/>
  <c r="G25"/>
  <c r="G24"/>
  <c r="G23"/>
  <c r="G22"/>
  <c r="G21"/>
  <c r="G19"/>
  <c r="G18"/>
  <c r="G17"/>
  <c r="G16"/>
  <c r="G15"/>
  <c r="G14"/>
  <c r="G13"/>
  <c r="G12"/>
  <c r="G11"/>
  <c r="G10"/>
  <c r="G9"/>
  <c r="G8"/>
  <c r="G7"/>
  <c r="G6"/>
  <c r="G5"/>
  <c r="B28" i="52" l="1"/>
  <c r="F28" i="68"/>
  <c r="G27"/>
  <c r="G28" s="1"/>
  <c r="H28"/>
  <c r="B62" i="52"/>
  <c r="J60"/>
  <c r="I60"/>
  <c r="H60"/>
  <c r="J59"/>
  <c r="I59"/>
  <c r="H59"/>
  <c r="J58"/>
  <c r="I58"/>
  <c r="H58"/>
  <c r="J57"/>
  <c r="I57"/>
  <c r="H57"/>
  <c r="J56"/>
  <c r="I56"/>
  <c r="H56"/>
  <c r="J55"/>
  <c r="I55"/>
  <c r="H55"/>
  <c r="J52"/>
  <c r="I52"/>
  <c r="H52"/>
  <c r="J51"/>
  <c r="I51"/>
  <c r="H51"/>
  <c r="J50"/>
  <c r="I50"/>
  <c r="H50"/>
  <c r="J49"/>
  <c r="I49"/>
  <c r="H49"/>
  <c r="J48"/>
  <c r="I48"/>
  <c r="H48"/>
  <c r="J47"/>
  <c r="I47"/>
  <c r="H47"/>
  <c r="J46"/>
  <c r="I46"/>
  <c r="H46"/>
  <c r="J45"/>
  <c r="I45"/>
  <c r="H45"/>
  <c r="J44"/>
  <c r="I44"/>
  <c r="H44"/>
  <c r="J43"/>
  <c r="I43"/>
  <c r="H43"/>
  <c r="J42"/>
  <c r="I42"/>
  <c r="H42"/>
  <c r="J41"/>
  <c r="I41"/>
  <c r="H41"/>
  <c r="J40"/>
  <c r="I40"/>
  <c r="H40"/>
  <c r="H39"/>
  <c r="J39"/>
  <c r="I39"/>
  <c r="F60"/>
  <c r="K60" s="1"/>
  <c r="F59"/>
  <c r="K59" s="1"/>
  <c r="F58"/>
  <c r="K58" s="1"/>
  <c r="F57"/>
  <c r="K57" s="1"/>
  <c r="F56"/>
  <c r="K56" s="1"/>
  <c r="F55"/>
  <c r="K55" s="1"/>
  <c r="F52"/>
  <c r="K52" s="1"/>
  <c r="F51"/>
  <c r="K51" s="1"/>
  <c r="F50"/>
  <c r="K50" s="1"/>
  <c r="F49"/>
  <c r="K49" s="1"/>
  <c r="F48"/>
  <c r="K48" s="1"/>
  <c r="F47"/>
  <c r="K47" s="1"/>
  <c r="F46"/>
  <c r="K46" s="1"/>
  <c r="F45"/>
  <c r="K45" s="1"/>
  <c r="F44"/>
  <c r="K44" s="1"/>
  <c r="F43"/>
  <c r="K43" s="1"/>
  <c r="F42"/>
  <c r="K42" s="1"/>
  <c r="F41"/>
  <c r="K41" s="1"/>
  <c r="F40"/>
  <c r="K40" s="1"/>
  <c r="F39"/>
  <c r="K39" s="1"/>
  <c r="I61" l="1"/>
  <c r="D61" s="1"/>
  <c r="H61"/>
  <c r="C61" s="1"/>
  <c r="I53"/>
  <c r="D53" s="1"/>
  <c r="H53"/>
  <c r="C53" s="1"/>
  <c r="J61"/>
  <c r="E61" s="1"/>
  <c r="K61"/>
  <c r="K53"/>
  <c r="F53" s="1"/>
  <c r="J53"/>
  <c r="I62" l="1"/>
  <c r="D62" s="1"/>
  <c r="F61"/>
  <c r="K62"/>
  <c r="J62"/>
  <c r="E62" s="1"/>
  <c r="E53"/>
  <c r="H62"/>
  <c r="C62" s="1"/>
  <c r="F62" s="1"/>
  <c r="J28" i="76" l="1"/>
  <c r="K26"/>
  <c r="K25"/>
  <c r="K24"/>
  <c r="K23"/>
  <c r="K22"/>
  <c r="K21"/>
  <c r="K18"/>
  <c r="K17"/>
  <c r="K16"/>
  <c r="K15"/>
  <c r="K14"/>
  <c r="K13"/>
  <c r="K12"/>
  <c r="K11"/>
  <c r="K10"/>
  <c r="K9"/>
  <c r="K8"/>
  <c r="K7"/>
  <c r="K6"/>
  <c r="K5"/>
  <c r="J27"/>
  <c r="J26"/>
  <c r="J25"/>
  <c r="J24"/>
  <c r="J23"/>
  <c r="J22"/>
  <c r="J21"/>
  <c r="J19"/>
  <c r="J18"/>
  <c r="J17"/>
  <c r="J16"/>
  <c r="J15"/>
  <c r="J14"/>
  <c r="J13"/>
  <c r="J12"/>
  <c r="J11"/>
  <c r="J10"/>
  <c r="J9"/>
  <c r="J8"/>
  <c r="J7"/>
  <c r="J6"/>
  <c r="J5"/>
  <c r="I27"/>
  <c r="K27" s="1"/>
  <c r="I19"/>
  <c r="K19" s="1"/>
  <c r="H28" i="69"/>
  <c r="N28" s="1"/>
  <c r="H27"/>
  <c r="N27" s="1"/>
  <c r="H26"/>
  <c r="N26" s="1"/>
  <c r="H25"/>
  <c r="N25" s="1"/>
  <c r="H24"/>
  <c r="N24" s="1"/>
  <c r="H23"/>
  <c r="N23" s="1"/>
  <c r="H22"/>
  <c r="N22" s="1"/>
  <c r="H21"/>
  <c r="I21" s="1"/>
  <c r="H19"/>
  <c r="N19" s="1"/>
  <c r="H18"/>
  <c r="N18" s="1"/>
  <c r="H17"/>
  <c r="N17" s="1"/>
  <c r="H16"/>
  <c r="N16" s="1"/>
  <c r="H15"/>
  <c r="N15" s="1"/>
  <c r="H14"/>
  <c r="N14" s="1"/>
  <c r="H13"/>
  <c r="N13" s="1"/>
  <c r="H12"/>
  <c r="N12" s="1"/>
  <c r="H11"/>
  <c r="N11" s="1"/>
  <c r="H10"/>
  <c r="N10" s="1"/>
  <c r="H9"/>
  <c r="N9" s="1"/>
  <c r="H8"/>
  <c r="N8" s="1"/>
  <c r="H7"/>
  <c r="N7" s="1"/>
  <c r="H6"/>
  <c r="N6" s="1"/>
  <c r="H5"/>
  <c r="J5" s="1"/>
  <c r="H5" i="17"/>
  <c r="I5"/>
  <c r="K5"/>
  <c r="L5"/>
  <c r="M5"/>
  <c r="J8"/>
  <c r="K8"/>
  <c r="H9"/>
  <c r="I9"/>
  <c r="K9"/>
  <c r="L9"/>
  <c r="M9"/>
  <c r="J12"/>
  <c r="K12"/>
  <c r="H13"/>
  <c r="I13"/>
  <c r="K13"/>
  <c r="L13"/>
  <c r="M13"/>
  <c r="I15"/>
  <c r="M15"/>
  <c r="J16"/>
  <c r="K16"/>
  <c r="H17"/>
  <c r="I17"/>
  <c r="K17"/>
  <c r="L17"/>
  <c r="M17"/>
  <c r="I19"/>
  <c r="M19"/>
  <c r="K21"/>
  <c r="J21"/>
  <c r="M21"/>
  <c r="K19"/>
  <c r="I18"/>
  <c r="J17"/>
  <c r="M16"/>
  <c r="H15"/>
  <c r="M14"/>
  <c r="J13"/>
  <c r="H12"/>
  <c r="K11"/>
  <c r="J10"/>
  <c r="J9"/>
  <c r="I8"/>
  <c r="L7"/>
  <c r="K6"/>
  <c r="J5"/>
  <c r="L19" l="1"/>
  <c r="L15"/>
  <c r="L11"/>
  <c r="J6"/>
  <c r="H21"/>
  <c r="L21"/>
  <c r="M18"/>
  <c r="I16"/>
  <c r="K15"/>
  <c r="I14"/>
  <c r="M12"/>
  <c r="I12"/>
  <c r="M10"/>
  <c r="I10"/>
  <c r="M8"/>
  <c r="K7"/>
  <c r="M6"/>
  <c r="I6"/>
  <c r="L24" i="69"/>
  <c r="I28" i="76"/>
  <c r="K28" s="1"/>
  <c r="I21" i="17"/>
  <c r="J19"/>
  <c r="L18"/>
  <c r="H18"/>
  <c r="L16"/>
  <c r="H16"/>
  <c r="J15"/>
  <c r="L14"/>
  <c r="H14"/>
  <c r="L12"/>
  <c r="J11"/>
  <c r="L10"/>
  <c r="H10"/>
  <c r="L8"/>
  <c r="H8"/>
  <c r="J7"/>
  <c r="L6"/>
  <c r="H6"/>
  <c r="M5" i="69"/>
  <c r="K18" i="17"/>
  <c r="M11"/>
  <c r="I11"/>
  <c r="K10"/>
  <c r="M7"/>
  <c r="I7"/>
  <c r="H19"/>
  <c r="J14"/>
  <c r="H7"/>
  <c r="K14"/>
  <c r="J18"/>
  <c r="H11"/>
  <c r="N21" i="69"/>
  <c r="O5"/>
  <c r="I5"/>
  <c r="N5"/>
  <c r="I9"/>
  <c r="L9"/>
  <c r="N62" i="52" l="1"/>
  <c r="M62"/>
  <c r="L61"/>
  <c r="N53"/>
  <c r="L53"/>
  <c r="O40"/>
  <c r="O41"/>
  <c r="O42"/>
  <c r="O43"/>
  <c r="O44"/>
  <c r="O45"/>
  <c r="O46"/>
  <c r="O47"/>
  <c r="O48"/>
  <c r="O49"/>
  <c r="O50"/>
  <c r="O51"/>
  <c r="O52"/>
  <c r="O55"/>
  <c r="O56"/>
  <c r="O57"/>
  <c r="O58"/>
  <c r="O59"/>
  <c r="O60"/>
  <c r="O39"/>
  <c r="N40"/>
  <c r="N41"/>
  <c r="N42"/>
  <c r="N43"/>
  <c r="N44"/>
  <c r="N45"/>
  <c r="N46"/>
  <c r="N47"/>
  <c r="N48"/>
  <c r="N49"/>
  <c r="N50"/>
  <c r="N51"/>
  <c r="N52"/>
  <c r="N55"/>
  <c r="N56"/>
  <c r="N57"/>
  <c r="N58"/>
  <c r="N59"/>
  <c r="N60"/>
  <c r="N61"/>
  <c r="N39"/>
  <c r="M40"/>
  <c r="M41"/>
  <c r="M42"/>
  <c r="M43"/>
  <c r="M44"/>
  <c r="M45"/>
  <c r="M46"/>
  <c r="M47"/>
  <c r="M48"/>
  <c r="M49"/>
  <c r="M50"/>
  <c r="M51"/>
  <c r="M52"/>
  <c r="M53"/>
  <c r="M55"/>
  <c r="M56"/>
  <c r="M57"/>
  <c r="M58"/>
  <c r="M59"/>
  <c r="M60"/>
  <c r="M61"/>
  <c r="M39"/>
  <c r="L40"/>
  <c r="L41"/>
  <c r="L42"/>
  <c r="L43"/>
  <c r="L44"/>
  <c r="L45"/>
  <c r="L46"/>
  <c r="L47"/>
  <c r="L48"/>
  <c r="L49"/>
  <c r="L50"/>
  <c r="L51"/>
  <c r="L52"/>
  <c r="L55"/>
  <c r="L56"/>
  <c r="L57"/>
  <c r="L58"/>
  <c r="L59"/>
  <c r="L60"/>
  <c r="L62"/>
  <c r="L39"/>
  <c r="O53" l="1"/>
  <c r="O62"/>
  <c r="O61"/>
  <c r="O27" i="69" l="1"/>
  <c r="I6"/>
  <c r="J6"/>
  <c r="K6"/>
  <c r="L6"/>
  <c r="M6"/>
  <c r="O6"/>
  <c r="I7"/>
  <c r="J7"/>
  <c r="K7"/>
  <c r="L7"/>
  <c r="M7"/>
  <c r="O7"/>
  <c r="I8"/>
  <c r="J8"/>
  <c r="K8"/>
  <c r="L8"/>
  <c r="M8"/>
  <c r="O8"/>
  <c r="J9"/>
  <c r="K9"/>
  <c r="M9"/>
  <c r="O9"/>
  <c r="I10"/>
  <c r="J10"/>
  <c r="K10"/>
  <c r="L10"/>
  <c r="M10"/>
  <c r="O10"/>
  <c r="I11"/>
  <c r="J11"/>
  <c r="K11"/>
  <c r="L11"/>
  <c r="M11"/>
  <c r="O11"/>
  <c r="I12"/>
  <c r="J12"/>
  <c r="K12"/>
  <c r="L12"/>
  <c r="M12"/>
  <c r="O12"/>
  <c r="I13"/>
  <c r="J13"/>
  <c r="K13"/>
  <c r="L13"/>
  <c r="M13"/>
  <c r="O13"/>
  <c r="I14"/>
  <c r="J14"/>
  <c r="K14"/>
  <c r="L14"/>
  <c r="M14"/>
  <c r="O14"/>
  <c r="I15"/>
  <c r="J15"/>
  <c r="K15"/>
  <c r="L15"/>
  <c r="M15"/>
  <c r="O15"/>
  <c r="I16"/>
  <c r="J16"/>
  <c r="K16"/>
  <c r="L16"/>
  <c r="M16"/>
  <c r="O16"/>
  <c r="I17"/>
  <c r="J17"/>
  <c r="K17"/>
  <c r="L17"/>
  <c r="M17"/>
  <c r="O17"/>
  <c r="I18"/>
  <c r="J18"/>
  <c r="K18"/>
  <c r="L18"/>
  <c r="M18"/>
  <c r="O18"/>
  <c r="I19"/>
  <c r="J19"/>
  <c r="K19"/>
  <c r="L19"/>
  <c r="M19"/>
  <c r="O19"/>
  <c r="L5"/>
  <c r="K5"/>
  <c r="O21"/>
  <c r="M21"/>
  <c r="L21"/>
  <c r="K21"/>
  <c r="J21"/>
  <c r="J27"/>
  <c r="J22"/>
  <c r="K22"/>
  <c r="L22"/>
  <c r="M22"/>
  <c r="O22"/>
  <c r="J23"/>
  <c r="K23"/>
  <c r="L23"/>
  <c r="M23"/>
  <c r="O23"/>
  <c r="J24"/>
  <c r="K24"/>
  <c r="M24"/>
  <c r="O24"/>
  <c r="J25"/>
  <c r="K25"/>
  <c r="L25"/>
  <c r="M25"/>
  <c r="O25"/>
  <c r="J26"/>
  <c r="K26"/>
  <c r="L26"/>
  <c r="M26"/>
  <c r="O26"/>
  <c r="I26"/>
  <c r="I25"/>
  <c r="I24"/>
  <c r="I23"/>
  <c r="I22"/>
  <c r="I23" i="17"/>
  <c r="J23"/>
  <c r="K23"/>
  <c r="L23"/>
  <c r="M23"/>
  <c r="I24"/>
  <c r="J24"/>
  <c r="K24"/>
  <c r="L24"/>
  <c r="M24"/>
  <c r="I25"/>
  <c r="J25"/>
  <c r="K25"/>
  <c r="L25"/>
  <c r="M25"/>
  <c r="I26"/>
  <c r="J26"/>
  <c r="K26"/>
  <c r="L26"/>
  <c r="M26"/>
  <c r="I27"/>
  <c r="J27"/>
  <c r="K27"/>
  <c r="L27"/>
  <c r="M27"/>
  <c r="I28"/>
  <c r="J28"/>
  <c r="K28"/>
  <c r="L28"/>
  <c r="M28"/>
  <c r="I22"/>
  <c r="J22"/>
  <c r="K22"/>
  <c r="L22"/>
  <c r="M22"/>
  <c r="H28"/>
  <c r="H27"/>
  <c r="H26"/>
  <c r="H25"/>
  <c r="H24"/>
  <c r="H23"/>
  <c r="H22"/>
  <c r="I27" i="69" l="1"/>
  <c r="M27"/>
  <c r="K27"/>
  <c r="L27"/>
  <c r="O28"/>
  <c r="J28" l="1"/>
  <c r="K28"/>
  <c r="M28"/>
  <c r="I28"/>
  <c r="L28"/>
  <c r="H59" i="68" l="1"/>
</calcChain>
</file>

<file path=xl/sharedStrings.xml><?xml version="1.0" encoding="utf-8"?>
<sst xmlns="http://schemas.openxmlformats.org/spreadsheetml/2006/main" count="419" uniqueCount="111">
  <si>
    <t>حضر</t>
  </si>
  <si>
    <t>ريف</t>
  </si>
  <si>
    <t>المجمعات المائية</t>
  </si>
  <si>
    <t>محطات الآبار</t>
  </si>
  <si>
    <t>عدد المحافظات</t>
  </si>
  <si>
    <t>العاملة</t>
  </si>
  <si>
    <t>المتوقفة</t>
  </si>
  <si>
    <t>المحافظة</t>
  </si>
  <si>
    <t>كركوك</t>
  </si>
  <si>
    <t>ديالى</t>
  </si>
  <si>
    <t>بابل</t>
  </si>
  <si>
    <t>كربلاء</t>
  </si>
  <si>
    <t>واسط</t>
  </si>
  <si>
    <t>صلاح الدين</t>
  </si>
  <si>
    <t>القادسية</t>
  </si>
  <si>
    <t>ذي قار</t>
  </si>
  <si>
    <t>ميسان</t>
  </si>
  <si>
    <t>البصرة</t>
  </si>
  <si>
    <t>المجموع</t>
  </si>
  <si>
    <t>عدد السكان المخدومين</t>
  </si>
  <si>
    <t>معدل كميات المياه المجهزة للسكان</t>
  </si>
  <si>
    <t>التوزيع النسبي لمعدل كميات المياه المجهزة للسكان</t>
  </si>
  <si>
    <t xml:space="preserve">الحاجة التقديرية لكمية المياه الصالحة للشرب في المحافظة </t>
  </si>
  <si>
    <t xml:space="preserve">حضر </t>
  </si>
  <si>
    <t xml:space="preserve">أخرى </t>
  </si>
  <si>
    <t>النجف</t>
  </si>
  <si>
    <t>المثنى</t>
  </si>
  <si>
    <t xml:space="preserve">العدد </t>
  </si>
  <si>
    <t>معدل كميات المياه المنتجة من محطات أنتاج المياه</t>
  </si>
  <si>
    <t>مشاريع المياه</t>
  </si>
  <si>
    <t>العاملة جزئياً</t>
  </si>
  <si>
    <t>نسبة السكان المخدومين</t>
  </si>
  <si>
    <t>اقليم كردستان</t>
  </si>
  <si>
    <t>جيدة (300- 400) لتر/ شخص/ يوم</t>
  </si>
  <si>
    <t>متوسطة (200- 300) لتر/ شخص/ يوم</t>
  </si>
  <si>
    <t>دون المتوسط (100- 200) لتر/ شخص/ يوم</t>
  </si>
  <si>
    <t>قليلة (100 فما دون) لتر/ شخص/ يوم</t>
  </si>
  <si>
    <t>قسم احصاءات البيئة - الجهاز المركزي للاحصاء / العراق</t>
  </si>
  <si>
    <t>عدد محطات انتاج المياه الكلي</t>
  </si>
  <si>
    <t>محطات إنتاج المياه</t>
  </si>
  <si>
    <t xml:space="preserve">معدل كميات المياه الخام المسحوبة من المصدر </t>
  </si>
  <si>
    <t>أجمالي</t>
  </si>
  <si>
    <t>أجمالي العراق</t>
  </si>
  <si>
    <t xml:space="preserve">معدل كميات المياه الصالحة للشرب المنتجة </t>
  </si>
  <si>
    <t>(م³/ يوم)</t>
  </si>
  <si>
    <t xml:space="preserve">نسبة معدل كميات المياه المسحوبة من الأبار والموزعة على السكان بدون معالجة </t>
  </si>
  <si>
    <t xml:space="preserve">  %</t>
  </si>
  <si>
    <t>%</t>
  </si>
  <si>
    <t>جدول (5)</t>
  </si>
  <si>
    <t>جدول (7)</t>
  </si>
  <si>
    <t>جدول (10)</t>
  </si>
  <si>
    <t>جدول (17)</t>
  </si>
  <si>
    <t>جدول (26)</t>
  </si>
  <si>
    <t>جدول (27)</t>
  </si>
  <si>
    <r>
      <t>كمية المياه المنتجة الكلية (م</t>
    </r>
    <r>
      <rPr>
        <b/>
        <vertAlign val="superscript"/>
        <sz val="10"/>
        <color indexed="8"/>
        <rFont val="Arial"/>
        <family val="2"/>
      </rPr>
      <t>₃</t>
    </r>
    <r>
      <rPr>
        <b/>
        <sz val="10"/>
        <color indexed="8"/>
        <rFont val="Arial"/>
        <family val="2"/>
      </rPr>
      <t>/ يوم)</t>
    </r>
  </si>
  <si>
    <t xml:space="preserve">منزلي </t>
  </si>
  <si>
    <t xml:space="preserve">حكومي </t>
  </si>
  <si>
    <t xml:space="preserve">نسبة معدل كميات المياه المسحوبة من الأبار والمستخدمة كمصدر للمياه الخام في محطات أنتاج المياه </t>
  </si>
  <si>
    <t xml:space="preserve">عدد ونسبة السكان المخدومين بشبكات توزيع المياه الصالحة للشرب حسب البيئة والمحافظة  </t>
  </si>
  <si>
    <t xml:space="preserve">عدد ونسبة محطات إنتاج المياه الكلي حسب النوع والمحافظة </t>
  </si>
  <si>
    <t>أطراف بغداد</t>
  </si>
  <si>
    <t>أمانة بغداد</t>
  </si>
  <si>
    <t>جدول (9)</t>
  </si>
  <si>
    <t xml:space="preserve">متوسط نصيب الفرد من المياه الصالحة للشرب المجهزة للسكان حسب المحافظة </t>
  </si>
  <si>
    <t xml:space="preserve">النسبة المئوية لحالة توفر كميات المياه المنتجة الواصلة للمستهلك عبر شبكات التوزيع </t>
  </si>
  <si>
    <t>اسماء المحافظات</t>
  </si>
  <si>
    <t>جدول (8)</t>
  </si>
  <si>
    <t xml:space="preserve">ريف </t>
  </si>
  <si>
    <t xml:space="preserve">المجموع </t>
  </si>
  <si>
    <t xml:space="preserve">عدد محطات إنتاج المياه حسب النوع والحالة العملية والمحافظة </t>
  </si>
  <si>
    <t>عدد محطات أنتاج المياه</t>
  </si>
  <si>
    <t xml:space="preserve">محطات تحلية المياه (RO) </t>
  </si>
  <si>
    <t xml:space="preserve">المحطات العاملة بالطاقة الشمسية </t>
  </si>
  <si>
    <t>النسبة المئوية</t>
  </si>
  <si>
    <t xml:space="preserve">معدل كميات المياه الخام المسحوبة من المصدر لمحطات إنتاج المياه الصالحة للشرب حسب النوع والمحافظة  </t>
  </si>
  <si>
    <t xml:space="preserve">معدل كميات المياه الصالحة للشرب المنتجة من محطات إنتاج المياه الصالحة للشرب حسب النوع والمحافظة </t>
  </si>
  <si>
    <t xml:space="preserve">                                                                                                                                                             </t>
  </si>
  <si>
    <t xml:space="preserve">معدل كميات المياه المفقودة (الضياعات) أثناء النقل بشبكة توزيع المياه </t>
  </si>
  <si>
    <t xml:space="preserve">النسبة المئوية لمعدل كميات المياه المفقودة (الضياعات) أثناء النقل بشبكة توزيع المياه </t>
  </si>
  <si>
    <t>محطات تحلية المياه</t>
  </si>
  <si>
    <t xml:space="preserve">مركز اربيل </t>
  </si>
  <si>
    <t xml:space="preserve">مركز السليمانية </t>
  </si>
  <si>
    <t xml:space="preserve">اطراف السليمانية </t>
  </si>
  <si>
    <t xml:space="preserve">اطراف اربيل </t>
  </si>
  <si>
    <t xml:space="preserve">اطراف دهوك </t>
  </si>
  <si>
    <t xml:space="preserve">مركز دهوك </t>
  </si>
  <si>
    <t>معدل كميات المياه الصالحة للشرب المجهزة للسكان (م³/ يوم)</t>
  </si>
  <si>
    <t>عدد السكان المخدومين بشبكات توزيع المياه الصالحة للشرب (نسمة)</t>
  </si>
  <si>
    <t>متوسط نصيب الفرد من المياه الصالحة للشرب المجهزة للسكان المخدومين (م³/ يوم)</t>
  </si>
  <si>
    <t>متوسط نصيب الفرد من المياه الصالحة للشرب المجهزة للسكان الكلي (م³/ يوم)</t>
  </si>
  <si>
    <t>التوزيع النسبي للمياه حسب القطاعات</t>
  </si>
  <si>
    <t>لا يوجد</t>
  </si>
  <si>
    <t>كمية المياه الموزعة حسب القطاعات (م³/ يوم)</t>
  </si>
  <si>
    <t>معدل كميات المياه الخام المسحوبة من المصدر في محطات انتاج المياه كافة (م³/ يوم)</t>
  </si>
  <si>
    <t>حالة كمية المياه المنتجة الواصلة للمستهلك عبر شبكات التوزيع</t>
  </si>
  <si>
    <t>جدول (2)</t>
  </si>
  <si>
    <t>جدول (3)</t>
  </si>
  <si>
    <t>معدل ونسبة كميات المياه المفقودة أثناء النقل بشبكة توزيع المياه والمجهزة للسكان من محطات إنتاج المياه والحاجة التقديرية لكمية المياه الصالحة للشرب حسب البيئة والمحافظة</t>
  </si>
  <si>
    <t>امانة بغداد ، المثنى ، كركوك، اطراف اربيل، اطراف دهوك ، مركز السليمانية ، اطراف السليمانية،  ديالى</t>
  </si>
  <si>
    <t>عدد السكان الكلي في المحافظة (نسمة) *</t>
  </si>
  <si>
    <t>* عدد السكان حسب تقديرات الجهاز المركزي للإحصاء</t>
  </si>
  <si>
    <t xml:space="preserve">الحضر </t>
  </si>
  <si>
    <t>الريف</t>
  </si>
  <si>
    <t>جميع المحافظات عدا امانة بغداد ، المثنى، كركوك، اطراف اربيل، اطراف دهوك ، مركز السليمانية ، اطراف السليمانية ، ديالى</t>
  </si>
  <si>
    <r>
      <t>معدل كميات المياه المسحوبة من الابار والمستخدمة كمصدر للمياه الخام في محطات أنتاج المياه (م</t>
    </r>
    <r>
      <rPr>
        <b/>
        <sz val="10"/>
        <color theme="0"/>
        <rFont val="Times New Roman"/>
        <family val="1"/>
      </rPr>
      <t>³</t>
    </r>
    <r>
      <rPr>
        <b/>
        <sz val="10"/>
        <color theme="0"/>
        <rFont val="Arial"/>
        <family val="2"/>
      </rPr>
      <t>/ يوم)</t>
    </r>
  </si>
  <si>
    <r>
      <t>معدل كميات المياه المسحوبة من الأبار والموزعة على السكان بدون معالجة (م</t>
    </r>
    <r>
      <rPr>
        <b/>
        <vertAlign val="superscript"/>
        <sz val="10"/>
        <color theme="0"/>
        <rFont val="Arial"/>
        <family val="2"/>
      </rPr>
      <t>₃</t>
    </r>
    <r>
      <rPr>
        <b/>
        <sz val="10"/>
        <color theme="0"/>
        <rFont val="Arial"/>
        <family val="2"/>
      </rPr>
      <t>/ يوم)</t>
    </r>
  </si>
  <si>
    <r>
      <t>كمية المياه المنتجة الكلية (م</t>
    </r>
    <r>
      <rPr>
        <b/>
        <vertAlign val="superscript"/>
        <sz val="10"/>
        <color theme="0"/>
        <rFont val="Arial"/>
        <family val="2"/>
      </rPr>
      <t>₃</t>
    </r>
    <r>
      <rPr>
        <b/>
        <sz val="10"/>
        <color theme="0"/>
        <rFont val="Arial"/>
        <family val="2"/>
      </rPr>
      <t>/ يوم)</t>
    </r>
  </si>
  <si>
    <t>عدد السكان *</t>
  </si>
  <si>
    <t>مياه الآبار بدون معالجة</t>
  </si>
  <si>
    <t xml:space="preserve">معدل ونسبة كميات المياه المسحوبة من الآبار والمستخدمة كمصدر للمياه الخام والموزعة للسكان بدون معالجة حسب المحافظة </t>
  </si>
  <si>
    <t xml:space="preserve">كمية المياه المنتجة والموزّعة على القطاعات وتوزيعها النسبي حسب المحافظة </t>
  </si>
</sst>
</file>

<file path=xl/styles.xml><?xml version="1.0" encoding="utf-8"?>
<styleSheet xmlns="http://schemas.openxmlformats.org/spreadsheetml/2006/main">
  <numFmts count="2">
    <numFmt numFmtId="165" formatCode="0.0"/>
    <numFmt numFmtId="166" formatCode="#,##0.0"/>
  </numFmts>
  <fonts count="45"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Simplified Arabic"/>
      <family val="1"/>
    </font>
    <font>
      <b/>
      <sz val="11"/>
      <color indexed="8"/>
      <name val="Times New Roman"/>
      <family val="1"/>
    </font>
    <font>
      <b/>
      <sz val="10"/>
      <color indexed="8"/>
      <name val="Simplified Arabic"/>
      <family val="1"/>
    </font>
    <font>
      <b/>
      <sz val="9"/>
      <color indexed="8"/>
      <name val="Simplified Arabic"/>
      <family val="1"/>
    </font>
    <font>
      <b/>
      <sz val="10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theme="1"/>
      <name val="Arial"/>
      <family val="2"/>
    </font>
    <font>
      <b/>
      <sz val="10"/>
      <color indexed="8"/>
      <name val="Simplified Arabic"/>
      <family val="1"/>
    </font>
    <font>
      <b/>
      <sz val="12"/>
      <color indexed="8"/>
      <name val="Arial"/>
      <family val="2"/>
    </font>
    <font>
      <b/>
      <sz val="10"/>
      <color theme="1"/>
      <name val="Arial"/>
      <family val="2"/>
    </font>
    <font>
      <b/>
      <sz val="9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11"/>
      <color theme="1"/>
      <name val="Times New Roman"/>
      <family val="1"/>
    </font>
    <font>
      <b/>
      <sz val="10"/>
      <color indexed="8"/>
      <name val="Arial"/>
      <family val="2"/>
      <scheme val="minor"/>
    </font>
    <font>
      <b/>
      <sz val="10"/>
      <color indexed="8"/>
      <name val="Times New Roman"/>
      <family val="1"/>
      <scheme val="major"/>
    </font>
    <font>
      <b/>
      <sz val="10"/>
      <color theme="1"/>
      <name val="Times New Roman"/>
      <family val="1"/>
      <scheme val="major"/>
    </font>
    <font>
      <sz val="11"/>
      <name val="Arial"/>
      <family val="2"/>
    </font>
    <font>
      <b/>
      <sz val="11"/>
      <color theme="0"/>
      <name val="Times New Roman"/>
      <family val="1"/>
    </font>
    <font>
      <b/>
      <sz val="11"/>
      <color theme="0"/>
      <name val="Simplified Arabic"/>
      <family val="1"/>
    </font>
    <font>
      <b/>
      <sz val="10"/>
      <color theme="0"/>
      <name val="Arial"/>
      <family val="2"/>
    </font>
    <font>
      <b/>
      <sz val="9"/>
      <color indexed="8"/>
      <name val="Arial"/>
      <family val="2"/>
      <scheme val="minor"/>
    </font>
    <font>
      <b/>
      <vertAlign val="superscript"/>
      <sz val="10"/>
      <color theme="0"/>
      <name val="Arial"/>
      <family val="2"/>
    </font>
    <font>
      <b/>
      <sz val="10"/>
      <color theme="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F9EEED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" fillId="0" borderId="0"/>
    <xf numFmtId="0" fontId="1" fillId="0" borderId="0"/>
    <xf numFmtId="0" fontId="14" fillId="20" borderId="8" applyNumberFormat="0" applyAlignment="0" applyProtection="0"/>
    <xf numFmtId="0" fontId="15" fillId="7" borderId="1" applyNumberFormat="0" applyAlignment="0" applyProtection="0"/>
    <xf numFmtId="0" fontId="13" fillId="0" borderId="9" applyNumberFormat="0" applyFill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0" fontId="19" fillId="0" borderId="6" applyNumberFormat="0" applyFill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12" fillId="23" borderId="7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</cellStyleXfs>
  <cellXfs count="357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right" vertical="center" wrapText="1"/>
    </xf>
    <xf numFmtId="0" fontId="1" fillId="0" borderId="0" xfId="20"/>
    <xf numFmtId="0" fontId="1" fillId="0" borderId="0" xfId="20" applyBorder="1"/>
    <xf numFmtId="0" fontId="1" fillId="0" borderId="0" xfId="19"/>
    <xf numFmtId="0" fontId="2" fillId="0" borderId="0" xfId="19" applyFont="1" applyAlignment="1"/>
    <xf numFmtId="0" fontId="2" fillId="0" borderId="0" xfId="19" applyFont="1"/>
    <xf numFmtId="0" fontId="1" fillId="0" borderId="0" xfId="19" applyAlignment="1"/>
    <xf numFmtId="0" fontId="1" fillId="0" borderId="10" xfId="19" applyBorder="1"/>
    <xf numFmtId="0" fontId="1" fillId="0" borderId="0" xfId="19" applyBorder="1"/>
    <xf numFmtId="165" fontId="1" fillId="0" borderId="0" xfId="19" applyNumberFormat="1"/>
    <xf numFmtId="165" fontId="7" fillId="25" borderId="0" xfId="19" applyNumberFormat="1" applyFont="1" applyFill="1" applyBorder="1" applyAlignment="1">
      <alignment horizontal="center" vertical="center" wrapText="1"/>
    </xf>
    <xf numFmtId="0" fontId="5" fillId="0" borderId="0" xfId="19" applyFont="1" applyBorder="1" applyAlignment="1">
      <alignment horizontal="center" vertical="center" wrapText="1"/>
    </xf>
    <xf numFmtId="165" fontId="7" fillId="25" borderId="0" xfId="19" applyNumberFormat="1" applyFont="1" applyFill="1" applyBorder="1" applyAlignment="1">
      <alignment horizontal="center" vertical="center"/>
    </xf>
    <xf numFmtId="1" fontId="7" fillId="25" borderId="0" xfId="19" applyNumberFormat="1" applyFont="1" applyFill="1" applyBorder="1" applyAlignment="1">
      <alignment horizontal="center" vertical="center"/>
    </xf>
    <xf numFmtId="2" fontId="0" fillId="0" borderId="0" xfId="0" applyNumberFormat="1"/>
    <xf numFmtId="0" fontId="0" fillId="0" borderId="0" xfId="0"/>
    <xf numFmtId="1" fontId="5" fillId="25" borderId="0" xfId="20" applyNumberFormat="1" applyFont="1" applyFill="1" applyBorder="1" applyAlignment="1">
      <alignment horizontal="center" vertical="center" wrapText="1"/>
    </xf>
    <xf numFmtId="165" fontId="7" fillId="0" borderId="0" xfId="19" applyNumberFormat="1" applyFont="1" applyBorder="1" applyAlignment="1">
      <alignment horizontal="center" vertical="center" wrapText="1"/>
    </xf>
    <xf numFmtId="165" fontId="1" fillId="0" borderId="0" xfId="19" applyNumberFormat="1" applyBorder="1" applyAlignment="1"/>
    <xf numFmtId="1" fontId="7" fillId="28" borderId="0" xfId="19" applyNumberFormat="1" applyFont="1" applyFill="1" applyBorder="1" applyAlignment="1">
      <alignment horizontal="center" vertical="center"/>
    </xf>
    <xf numFmtId="165" fontId="1" fillId="28" borderId="0" xfId="19" applyNumberFormat="1" applyFill="1" applyBorder="1" applyAlignment="1"/>
    <xf numFmtId="0" fontId="2" fillId="0" borderId="0" xfId="19" applyFont="1" applyBorder="1" applyAlignment="1"/>
    <xf numFmtId="0" fontId="1" fillId="0" borderId="0" xfId="19" applyBorder="1" applyAlignment="1"/>
    <xf numFmtId="0" fontId="1" fillId="28" borderId="0" xfId="19" applyFill="1" applyBorder="1"/>
    <xf numFmtId="165" fontId="7" fillId="28" borderId="0" xfId="19" applyNumberFormat="1" applyFont="1" applyFill="1" applyBorder="1" applyAlignment="1">
      <alignment horizontal="center" vertical="center" wrapText="1"/>
    </xf>
    <xf numFmtId="0" fontId="2" fillId="0" borderId="0" xfId="19" applyFont="1" applyBorder="1"/>
    <xf numFmtId="0" fontId="6" fillId="0" borderId="0" xfId="19" applyFont="1" applyFill="1" applyBorder="1" applyAlignment="1">
      <alignment horizontal="center" vertical="center" wrapText="1"/>
    </xf>
    <xf numFmtId="0" fontId="5" fillId="0" borderId="0" xfId="19" applyFont="1" applyFill="1" applyBorder="1" applyAlignment="1">
      <alignment horizontal="center" vertical="center" wrapText="1"/>
    </xf>
    <xf numFmtId="0" fontId="5" fillId="0" borderId="0" xfId="19" applyFont="1" applyFill="1" applyBorder="1" applyAlignment="1">
      <alignment horizontal="center" vertical="center"/>
    </xf>
    <xf numFmtId="0" fontId="5" fillId="26" borderId="0" xfId="19" applyFont="1" applyFill="1" applyBorder="1" applyAlignment="1">
      <alignment horizontal="center" vertical="center" wrapText="1"/>
    </xf>
    <xf numFmtId="0" fontId="7" fillId="0" borderId="0" xfId="20" applyFont="1" applyBorder="1" applyAlignment="1">
      <alignment horizontal="center" vertical="center" wrapText="1"/>
    </xf>
    <xf numFmtId="0" fontId="5" fillId="25" borderId="0" xfId="19" applyFont="1" applyFill="1" applyBorder="1" applyAlignment="1">
      <alignment horizontal="center" vertical="center" wrapText="1"/>
    </xf>
    <xf numFmtId="0" fontId="7" fillId="0" borderId="0" xfId="20" applyFont="1" applyFill="1" applyBorder="1" applyAlignment="1">
      <alignment horizontal="center" vertical="center" wrapText="1"/>
    </xf>
    <xf numFmtId="0" fontId="5" fillId="0" borderId="0" xfId="20" applyFont="1" applyFill="1" applyBorder="1" applyAlignment="1">
      <alignment horizontal="center" vertical="center" wrapText="1"/>
    </xf>
    <xf numFmtId="0" fontId="5" fillId="0" borderId="0" xfId="19" applyFont="1" applyBorder="1" applyAlignment="1">
      <alignment horizontal="center" vertical="center"/>
    </xf>
    <xf numFmtId="0" fontId="29" fillId="0" borderId="0" xfId="0" applyFont="1" applyFill="1" applyBorder="1" applyAlignment="1">
      <alignment horizontal="right" vertical="center" wrapText="1"/>
    </xf>
    <xf numFmtId="0" fontId="8" fillId="0" borderId="24" xfId="0" applyFont="1" applyBorder="1" applyAlignment="1">
      <alignment vertical="center" wrapText="1"/>
    </xf>
    <xf numFmtId="0" fontId="8" fillId="0" borderId="10" xfId="19" applyFont="1" applyBorder="1" applyAlignment="1">
      <alignment horizontal="right" vertical="center" wrapText="1"/>
    </xf>
    <xf numFmtId="0" fontId="8" fillId="25" borderId="10" xfId="19" applyFont="1" applyFill="1" applyBorder="1" applyAlignment="1">
      <alignment horizontal="right" vertical="center" wrapText="1"/>
    </xf>
    <xf numFmtId="0" fontId="8" fillId="0" borderId="10" xfId="19" applyFont="1" applyFill="1" applyBorder="1" applyAlignment="1">
      <alignment horizontal="right" vertical="center" wrapText="1"/>
    </xf>
    <xf numFmtId="0" fontId="8" fillId="0" borderId="12" xfId="19" applyFont="1" applyFill="1" applyBorder="1" applyAlignment="1">
      <alignment horizontal="right" vertical="center" wrapText="1"/>
    </xf>
    <xf numFmtId="0" fontId="8" fillId="0" borderId="23" xfId="19" applyFont="1" applyBorder="1" applyAlignment="1">
      <alignment horizontal="right" vertical="center"/>
    </xf>
    <xf numFmtId="0" fontId="8" fillId="0" borderId="0" xfId="19" applyFont="1" applyBorder="1" applyAlignment="1">
      <alignment horizontal="right" vertical="center"/>
    </xf>
    <xf numFmtId="0" fontId="8" fillId="0" borderId="10" xfId="19" applyFont="1" applyBorder="1" applyAlignment="1">
      <alignment horizontal="right" vertical="center"/>
    </xf>
    <xf numFmtId="0" fontId="29" fillId="0" borderId="0" xfId="19" applyFont="1" applyFill="1" applyBorder="1" applyAlignment="1">
      <alignment horizontal="right" vertical="center"/>
    </xf>
    <xf numFmtId="1" fontId="5" fillId="0" borderId="0" xfId="20" applyNumberFormat="1" applyFont="1" applyFill="1" applyBorder="1" applyAlignment="1">
      <alignment horizontal="center" vertical="center" wrapText="1"/>
    </xf>
    <xf numFmtId="165" fontId="7" fillId="0" borderId="0" xfId="19" applyNumberFormat="1" applyFont="1" applyFill="1" applyBorder="1" applyAlignment="1">
      <alignment horizontal="center" vertical="center" wrapText="1"/>
    </xf>
    <xf numFmtId="0" fontId="9" fillId="0" borderId="24" xfId="19" applyFont="1" applyBorder="1"/>
    <xf numFmtId="0" fontId="0" fillId="0" borderId="24" xfId="0" applyBorder="1"/>
    <xf numFmtId="1" fontId="7" fillId="0" borderId="0" xfId="19" applyNumberFormat="1" applyFont="1" applyFill="1" applyBorder="1" applyAlignment="1">
      <alignment horizontal="center" vertical="center"/>
    </xf>
    <xf numFmtId="165" fontId="1" fillId="0" borderId="0" xfId="19" applyNumberFormat="1" applyFill="1" applyBorder="1" applyAlignment="1"/>
    <xf numFmtId="0" fontId="0" fillId="0" borderId="24" xfId="0" applyBorder="1" applyAlignment="1">
      <alignment horizontal="center" vertical="center" wrapText="1"/>
    </xf>
    <xf numFmtId="0" fontId="1" fillId="0" borderId="24" xfId="19" applyBorder="1"/>
    <xf numFmtId="0" fontId="1" fillId="0" borderId="24" xfId="20" applyBorder="1"/>
    <xf numFmtId="0" fontId="1" fillId="0" borderId="0" xfId="19" applyFill="1"/>
    <xf numFmtId="0" fontId="8" fillId="0" borderId="0" xfId="19" applyFont="1" applyFill="1" applyBorder="1" applyAlignment="1">
      <alignment horizontal="right" vertical="center"/>
    </xf>
    <xf numFmtId="0" fontId="31" fillId="0" borderId="24" xfId="0" applyFont="1" applyBorder="1" applyAlignment="1">
      <alignment vertical="center"/>
    </xf>
    <xf numFmtId="0" fontId="30" fillId="0" borderId="14" xfId="19" applyFont="1" applyBorder="1" applyAlignment="1">
      <alignment vertical="center"/>
    </xf>
    <xf numFmtId="0" fontId="2" fillId="0" borderId="14" xfId="19" applyFont="1" applyBorder="1" applyAlignment="1">
      <alignment vertical="center"/>
    </xf>
    <xf numFmtId="0" fontId="8" fillId="0" borderId="23" xfId="19" applyFont="1" applyFill="1" applyBorder="1" applyAlignment="1">
      <alignment horizontal="right" vertical="center"/>
    </xf>
    <xf numFmtId="0" fontId="30" fillId="25" borderId="0" xfId="19" applyFont="1" applyFill="1" applyAlignment="1">
      <alignment vertical="center"/>
    </xf>
    <xf numFmtId="0" fontId="2" fillId="25" borderId="0" xfId="19" applyFont="1" applyFill="1" applyAlignment="1">
      <alignment vertical="center"/>
    </xf>
    <xf numFmtId="0" fontId="30" fillId="25" borderId="0" xfId="20" applyFont="1" applyFill="1" applyAlignment="1">
      <alignment vertical="center"/>
    </xf>
    <xf numFmtId="0" fontId="2" fillId="25" borderId="0" xfId="20" applyFont="1" applyFill="1" applyAlignment="1">
      <alignment vertical="center"/>
    </xf>
    <xf numFmtId="0" fontId="8" fillId="29" borderId="16" xfId="0" applyFont="1" applyFill="1" applyBorder="1" applyAlignment="1">
      <alignment vertical="center" wrapText="1"/>
    </xf>
    <xf numFmtId="1" fontId="7" fillId="0" borderId="0" xfId="2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/>
    <xf numFmtId="0" fontId="30" fillId="0" borderId="0" xfId="0" applyFont="1" applyFill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34" fillId="0" borderId="11" xfId="0" applyFont="1" applyBorder="1" applyAlignment="1"/>
    <xf numFmtId="0" fontId="8" fillId="29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34" fillId="0" borderId="0" xfId="0" applyFont="1" applyBorder="1" applyAlignment="1"/>
    <xf numFmtId="0" fontId="30" fillId="24" borderId="0" xfId="0" applyFont="1" applyFill="1" applyAlignment="1">
      <alignment vertical="center"/>
    </xf>
    <xf numFmtId="0" fontId="8" fillId="29" borderId="0" xfId="0" applyFont="1" applyFill="1" applyBorder="1" applyAlignment="1">
      <alignment horizontal="right" vertical="center" wrapText="1"/>
    </xf>
    <xf numFmtId="0" fontId="8" fillId="0" borderId="18" xfId="19" applyFont="1" applyBorder="1" applyAlignment="1">
      <alignment horizontal="right" vertical="center" wrapText="1"/>
    </xf>
    <xf numFmtId="0" fontId="0" fillId="0" borderId="17" xfId="0" applyBorder="1"/>
    <xf numFmtId="0" fontId="32" fillId="30" borderId="11" xfId="0" applyFont="1" applyFill="1" applyBorder="1" applyAlignment="1">
      <alignment horizontal="right" vertical="center" wrapText="1"/>
    </xf>
    <xf numFmtId="0" fontId="0" fillId="30" borderId="0" xfId="0" applyFill="1"/>
    <xf numFmtId="0" fontId="8" fillId="30" borderId="23" xfId="19" applyFont="1" applyFill="1" applyBorder="1" applyAlignment="1">
      <alignment horizontal="right" vertical="center"/>
    </xf>
    <xf numFmtId="0" fontId="8" fillId="0" borderId="14" xfId="19" applyFont="1" applyBorder="1" applyAlignment="1">
      <alignment horizontal="center" vertical="center"/>
    </xf>
    <xf numFmtId="1" fontId="7" fillId="30" borderId="23" xfId="20" applyNumberFormat="1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65" fontId="7" fillId="0" borderId="20" xfId="0" applyNumberFormat="1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horizontal="right" vertical="center" wrapText="1"/>
    </xf>
    <xf numFmtId="0" fontId="3" fillId="25" borderId="0" xfId="20" applyFont="1" applyFill="1" applyAlignment="1">
      <alignment vertical="center"/>
    </xf>
    <xf numFmtId="165" fontId="1" fillId="0" borderId="0" xfId="19" applyNumberFormat="1" applyBorder="1"/>
    <xf numFmtId="165" fontId="7" fillId="0" borderId="10" xfId="20" applyNumberFormat="1" applyFont="1" applyBorder="1" applyAlignment="1">
      <alignment vertical="center" wrapText="1"/>
    </xf>
    <xf numFmtId="165" fontId="7" fillId="0" borderId="10" xfId="19" applyNumberFormat="1" applyFont="1" applyBorder="1" applyAlignment="1">
      <alignment vertical="center" wrapText="1"/>
    </xf>
    <xf numFmtId="165" fontId="7" fillId="25" borderId="10" xfId="19" applyNumberFormat="1" applyFont="1" applyFill="1" applyBorder="1" applyAlignment="1">
      <alignment vertical="center" wrapText="1"/>
    </xf>
    <xf numFmtId="165" fontId="7" fillId="0" borderId="10" xfId="20" applyNumberFormat="1" applyFont="1" applyFill="1" applyBorder="1" applyAlignment="1">
      <alignment vertical="center" wrapText="1"/>
    </xf>
    <xf numFmtId="165" fontId="7" fillId="0" borderId="23" xfId="19" applyNumberFormat="1" applyFont="1" applyBorder="1" applyAlignment="1">
      <alignment vertical="center" wrapText="1"/>
    </xf>
    <xf numFmtId="165" fontId="7" fillId="30" borderId="23" xfId="19" applyNumberFormat="1" applyFont="1" applyFill="1" applyBorder="1" applyAlignment="1">
      <alignment vertical="center" wrapText="1"/>
    </xf>
    <xf numFmtId="165" fontId="7" fillId="0" borderId="0" xfId="19" applyNumberFormat="1" applyFont="1" applyBorder="1" applyAlignment="1">
      <alignment vertical="center" wrapText="1"/>
    </xf>
    <xf numFmtId="165" fontId="34" fillId="0" borderId="0" xfId="0" applyNumberFormat="1" applyFont="1" applyBorder="1" applyAlignment="1"/>
    <xf numFmtId="165" fontId="7" fillId="0" borderId="10" xfId="0" applyNumberFormat="1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165" fontId="7" fillId="0" borderId="0" xfId="0" applyNumberFormat="1" applyFont="1" applyFill="1" applyBorder="1" applyAlignment="1">
      <alignment horizontal="left" vertical="center" wrapText="1"/>
    </xf>
    <xf numFmtId="0" fontId="35" fillId="0" borderId="20" xfId="0" applyFont="1" applyBorder="1" applyAlignment="1">
      <alignment vertical="center" wrapText="1"/>
    </xf>
    <xf numFmtId="0" fontId="35" fillId="0" borderId="10" xfId="0" applyFont="1" applyFill="1" applyBorder="1" applyAlignment="1">
      <alignment vertical="center" wrapText="1"/>
    </xf>
    <xf numFmtId="3" fontId="7" fillId="0" borderId="10" xfId="20" applyNumberFormat="1" applyFont="1" applyBorder="1" applyAlignment="1">
      <alignment vertical="center" wrapText="1"/>
    </xf>
    <xf numFmtId="3" fontId="7" fillId="0" borderId="12" xfId="20" applyNumberFormat="1" applyFont="1" applyBorder="1" applyAlignment="1">
      <alignment vertical="center" wrapText="1"/>
    </xf>
    <xf numFmtId="3" fontId="7" fillId="0" borderId="12" xfId="20" applyNumberFormat="1" applyFont="1" applyFill="1" applyBorder="1" applyAlignment="1">
      <alignment vertical="center" wrapText="1"/>
    </xf>
    <xf numFmtId="3" fontId="7" fillId="0" borderId="10" xfId="19" applyNumberFormat="1" applyFont="1" applyBorder="1" applyAlignment="1">
      <alignment vertical="center" wrapText="1"/>
    </xf>
    <xf numFmtId="3" fontId="7" fillId="25" borderId="10" xfId="19" applyNumberFormat="1" applyFont="1" applyFill="1" applyBorder="1" applyAlignment="1">
      <alignment vertical="center" wrapText="1"/>
    </xf>
    <xf numFmtId="3" fontId="7" fillId="0" borderId="10" xfId="20" applyNumberFormat="1" applyFont="1" applyFill="1" applyBorder="1" applyAlignment="1">
      <alignment vertical="center" wrapText="1"/>
    </xf>
    <xf numFmtId="3" fontId="7" fillId="25" borderId="23" xfId="20" applyNumberFormat="1" applyFont="1" applyFill="1" applyBorder="1" applyAlignment="1">
      <alignment vertical="center" wrapText="1"/>
    </xf>
    <xf numFmtId="3" fontId="7" fillId="25" borderId="0" xfId="20" applyNumberFormat="1" applyFont="1" applyFill="1" applyBorder="1" applyAlignment="1">
      <alignment vertical="center" wrapText="1"/>
    </xf>
    <xf numFmtId="3" fontId="7" fillId="0" borderId="0" xfId="19" applyNumberFormat="1" applyFont="1" applyBorder="1" applyAlignment="1">
      <alignment vertical="center" wrapText="1"/>
    </xf>
    <xf numFmtId="3" fontId="7" fillId="25" borderId="10" xfId="20" applyNumberFormat="1" applyFont="1" applyFill="1" applyBorder="1" applyAlignment="1">
      <alignment vertical="center" wrapText="1"/>
    </xf>
    <xf numFmtId="165" fontId="7" fillId="25" borderId="23" xfId="20" applyNumberFormat="1" applyFont="1" applyFill="1" applyBorder="1" applyAlignment="1">
      <alignment vertical="center" wrapText="1"/>
    </xf>
    <xf numFmtId="165" fontId="7" fillId="30" borderId="23" xfId="20" applyNumberFormat="1" applyFont="1" applyFill="1" applyBorder="1" applyAlignment="1">
      <alignment vertical="center" wrapText="1"/>
    </xf>
    <xf numFmtId="165" fontId="7" fillId="25" borderId="0" xfId="20" applyNumberFormat="1" applyFont="1" applyFill="1" applyBorder="1" applyAlignment="1">
      <alignment vertical="center" wrapText="1"/>
    </xf>
    <xf numFmtId="165" fontId="7" fillId="25" borderId="10" xfId="20" applyNumberFormat="1" applyFont="1" applyFill="1" applyBorder="1" applyAlignment="1">
      <alignment vertical="center" wrapText="1"/>
    </xf>
    <xf numFmtId="165" fontId="7" fillId="0" borderId="23" xfId="20" applyNumberFormat="1" applyFont="1" applyFill="1" applyBorder="1" applyAlignment="1">
      <alignment vertical="center" wrapText="1"/>
    </xf>
    <xf numFmtId="165" fontId="7" fillId="0" borderId="22" xfId="19" applyNumberFormat="1" applyFont="1" applyBorder="1" applyAlignment="1">
      <alignment vertical="center" wrapText="1"/>
    </xf>
    <xf numFmtId="3" fontId="7" fillId="30" borderId="23" xfId="20" applyNumberFormat="1" applyFont="1" applyFill="1" applyBorder="1" applyAlignment="1">
      <alignment vertical="center" wrapText="1"/>
    </xf>
    <xf numFmtId="3" fontId="7" fillId="30" borderId="23" xfId="19" applyNumberFormat="1" applyFont="1" applyFill="1" applyBorder="1" applyAlignment="1">
      <alignment vertical="center" wrapText="1"/>
    </xf>
    <xf numFmtId="3" fontId="7" fillId="25" borderId="10" xfId="19" applyNumberFormat="1" applyFont="1" applyFill="1" applyBorder="1" applyAlignment="1">
      <alignment vertical="center"/>
    </xf>
    <xf numFmtId="3" fontId="7" fillId="0" borderId="10" xfId="19" applyNumberFormat="1" applyFont="1" applyBorder="1" applyAlignment="1">
      <alignment vertical="center"/>
    </xf>
    <xf numFmtId="3" fontId="7" fillId="0" borderId="12" xfId="19" applyNumberFormat="1" applyFont="1" applyBorder="1" applyAlignment="1">
      <alignment vertical="center" wrapText="1"/>
    </xf>
    <xf numFmtId="3" fontId="7" fillId="0" borderId="23" xfId="19" applyNumberFormat="1" applyFont="1" applyBorder="1" applyAlignment="1">
      <alignment vertical="center" wrapText="1"/>
    </xf>
    <xf numFmtId="3" fontId="7" fillId="25" borderId="23" xfId="19" applyNumberFormat="1" applyFont="1" applyFill="1" applyBorder="1" applyAlignment="1">
      <alignment vertical="center"/>
    </xf>
    <xf numFmtId="3" fontId="7" fillId="0" borderId="23" xfId="19" applyNumberFormat="1" applyFont="1" applyBorder="1" applyAlignment="1">
      <alignment vertical="center"/>
    </xf>
    <xf numFmtId="3" fontId="7" fillId="25" borderId="0" xfId="19" applyNumberFormat="1" applyFont="1" applyFill="1" applyBorder="1" applyAlignment="1">
      <alignment vertical="center"/>
    </xf>
    <xf numFmtId="3" fontId="7" fillId="0" borderId="0" xfId="19" applyNumberFormat="1" applyFont="1" applyAlignment="1">
      <alignment vertical="center"/>
    </xf>
    <xf numFmtId="3" fontId="7" fillId="0" borderId="0" xfId="19" applyNumberFormat="1" applyFont="1" applyBorder="1" applyAlignment="1">
      <alignment vertical="center"/>
    </xf>
    <xf numFmtId="3" fontId="7" fillId="0" borderId="23" xfId="20" applyNumberFormat="1" applyFont="1" applyFill="1" applyBorder="1" applyAlignment="1">
      <alignment vertical="center" wrapText="1"/>
    </xf>
    <xf numFmtId="3" fontId="7" fillId="0" borderId="23" xfId="19" applyNumberFormat="1" applyFont="1" applyFill="1" applyBorder="1" applyAlignment="1">
      <alignment vertical="center"/>
    </xf>
    <xf numFmtId="2" fontId="7" fillId="25" borderId="10" xfId="19" applyNumberFormat="1" applyFont="1" applyFill="1" applyBorder="1" applyAlignment="1">
      <alignment vertical="center"/>
    </xf>
    <xf numFmtId="2" fontId="7" fillId="25" borderId="23" xfId="19" applyNumberFormat="1" applyFont="1" applyFill="1" applyBorder="1" applyAlignment="1">
      <alignment vertical="center"/>
    </xf>
    <xf numFmtId="2" fontId="7" fillId="25" borderId="0" xfId="19" applyNumberFormat="1" applyFont="1" applyFill="1" applyBorder="1" applyAlignment="1">
      <alignment vertical="center"/>
    </xf>
    <xf numFmtId="2" fontId="7" fillId="0" borderId="23" xfId="19" applyNumberFormat="1" applyFont="1" applyFill="1" applyBorder="1" applyAlignment="1">
      <alignment vertical="center"/>
    </xf>
    <xf numFmtId="2" fontId="7" fillId="0" borderId="10" xfId="19" applyNumberFormat="1" applyFont="1" applyBorder="1" applyAlignment="1"/>
    <xf numFmtId="1" fontId="36" fillId="0" borderId="10" xfId="19" applyNumberFormat="1" applyFont="1" applyBorder="1" applyAlignment="1">
      <alignment vertical="center"/>
    </xf>
    <xf numFmtId="165" fontId="36" fillId="0" borderId="10" xfId="19" applyNumberFormat="1" applyFont="1" applyBorder="1" applyAlignment="1">
      <alignment vertical="center"/>
    </xf>
    <xf numFmtId="1" fontId="36" fillId="0" borderId="10" xfId="20" applyNumberFormat="1" applyFont="1" applyBorder="1" applyAlignment="1">
      <alignment vertical="center" wrapText="1"/>
    </xf>
    <xf numFmtId="165" fontId="36" fillId="0" borderId="10" xfId="20" applyNumberFormat="1" applyFont="1" applyBorder="1" applyAlignment="1">
      <alignment vertical="center" wrapText="1"/>
    </xf>
    <xf numFmtId="165" fontId="36" fillId="0" borderId="10" xfId="19" applyNumberFormat="1" applyFont="1" applyBorder="1" applyAlignment="1">
      <alignment vertical="center" wrapText="1"/>
    </xf>
    <xf numFmtId="1" fontId="36" fillId="0" borderId="10" xfId="19" applyNumberFormat="1" applyFont="1" applyBorder="1" applyAlignment="1">
      <alignment vertical="center" wrapText="1"/>
    </xf>
    <xf numFmtId="165" fontId="36" fillId="25" borderId="10" xfId="19" applyNumberFormat="1" applyFont="1" applyFill="1" applyBorder="1" applyAlignment="1">
      <alignment vertical="center" wrapText="1"/>
    </xf>
    <xf numFmtId="1" fontId="36" fillId="25" borderId="10" xfId="19" applyNumberFormat="1" applyFont="1" applyFill="1" applyBorder="1" applyAlignment="1">
      <alignment vertical="center"/>
    </xf>
    <xf numFmtId="165" fontId="36" fillId="25" borderId="10" xfId="19" applyNumberFormat="1" applyFont="1" applyFill="1" applyBorder="1" applyAlignment="1">
      <alignment vertical="center"/>
    </xf>
    <xf numFmtId="1" fontId="36" fillId="0" borderId="12" xfId="20" applyNumberFormat="1" applyFont="1" applyBorder="1" applyAlignment="1">
      <alignment vertical="center" wrapText="1"/>
    </xf>
    <xf numFmtId="165" fontId="36" fillId="0" borderId="12" xfId="20" applyNumberFormat="1" applyFont="1" applyBorder="1" applyAlignment="1">
      <alignment vertical="center" wrapText="1"/>
    </xf>
    <xf numFmtId="1" fontId="36" fillId="0" borderId="10" xfId="20" applyNumberFormat="1" applyFont="1" applyFill="1" applyBorder="1" applyAlignment="1">
      <alignment vertical="center" wrapText="1"/>
    </xf>
    <xf numFmtId="165" fontId="36" fillId="0" borderId="12" xfId="19" applyNumberFormat="1" applyFont="1" applyBorder="1" applyAlignment="1">
      <alignment vertical="center" wrapText="1"/>
    </xf>
    <xf numFmtId="1" fontId="36" fillId="0" borderId="12" xfId="19" applyNumberFormat="1" applyFont="1" applyBorder="1" applyAlignment="1">
      <alignment vertical="center" wrapText="1"/>
    </xf>
    <xf numFmtId="1" fontId="36" fillId="25" borderId="23" xfId="20" applyNumberFormat="1" applyFont="1" applyFill="1" applyBorder="1" applyAlignment="1">
      <alignment vertical="center" wrapText="1"/>
    </xf>
    <xf numFmtId="165" fontId="36" fillId="25" borderId="23" xfId="20" applyNumberFormat="1" applyFont="1" applyFill="1" applyBorder="1" applyAlignment="1">
      <alignment vertical="center" wrapText="1"/>
    </xf>
    <xf numFmtId="1" fontId="36" fillId="25" borderId="0" xfId="20" applyNumberFormat="1" applyFont="1" applyFill="1" applyBorder="1" applyAlignment="1">
      <alignment vertical="center" wrapText="1"/>
    </xf>
    <xf numFmtId="165" fontId="36" fillId="0" borderId="0" xfId="19" applyNumberFormat="1" applyFont="1" applyBorder="1" applyAlignment="1">
      <alignment vertical="center" wrapText="1"/>
    </xf>
    <xf numFmtId="1" fontId="36" fillId="0" borderId="0" xfId="19" applyNumberFormat="1" applyFont="1" applyBorder="1" applyAlignment="1">
      <alignment vertical="center" wrapText="1"/>
    </xf>
    <xf numFmtId="165" fontId="36" fillId="25" borderId="0" xfId="19" applyNumberFormat="1" applyFont="1" applyFill="1" applyBorder="1" applyAlignment="1">
      <alignment vertical="center"/>
    </xf>
    <xf numFmtId="1" fontId="36" fillId="25" borderId="0" xfId="19" applyNumberFormat="1" applyFont="1" applyFill="1" applyBorder="1" applyAlignment="1">
      <alignment vertical="center"/>
    </xf>
    <xf numFmtId="1" fontId="36" fillId="25" borderId="10" xfId="20" applyNumberFormat="1" applyFont="1" applyFill="1" applyBorder="1" applyAlignment="1">
      <alignment vertical="center" wrapText="1"/>
    </xf>
    <xf numFmtId="1" fontId="37" fillId="0" borderId="0" xfId="0" applyNumberFormat="1" applyFont="1" applyAlignment="1">
      <alignment vertical="center"/>
    </xf>
    <xf numFmtId="1" fontId="36" fillId="0" borderId="0" xfId="19" applyNumberFormat="1" applyFont="1" applyAlignment="1">
      <alignment vertical="center"/>
    </xf>
    <xf numFmtId="165" fontId="36" fillId="0" borderId="0" xfId="19" applyNumberFormat="1" applyFont="1" applyAlignment="1">
      <alignment vertical="center"/>
    </xf>
    <xf numFmtId="1" fontId="36" fillId="0" borderId="0" xfId="19" applyNumberFormat="1" applyFont="1" applyBorder="1" applyAlignment="1">
      <alignment vertical="center"/>
    </xf>
    <xf numFmtId="165" fontId="36" fillId="0" borderId="0" xfId="19" applyNumberFormat="1" applyFont="1" applyBorder="1" applyAlignment="1">
      <alignment vertical="center"/>
    </xf>
    <xf numFmtId="0" fontId="8" fillId="0" borderId="12" xfId="19" applyFont="1" applyBorder="1" applyAlignment="1">
      <alignment horizontal="right" vertical="center" wrapText="1"/>
    </xf>
    <xf numFmtId="165" fontId="36" fillId="25" borderId="12" xfId="19" applyNumberFormat="1" applyFont="1" applyFill="1" applyBorder="1" applyAlignment="1">
      <alignment vertical="center" wrapText="1"/>
    </xf>
    <xf numFmtId="1" fontId="36" fillId="25" borderId="12" xfId="19" applyNumberFormat="1" applyFont="1" applyFill="1" applyBorder="1" applyAlignment="1">
      <alignment vertical="center"/>
    </xf>
    <xf numFmtId="165" fontId="36" fillId="25" borderId="12" xfId="19" applyNumberFormat="1" applyFont="1" applyFill="1" applyBorder="1" applyAlignment="1">
      <alignment vertical="center"/>
    </xf>
    <xf numFmtId="1" fontId="36" fillId="0" borderId="12" xfId="19" applyNumberFormat="1" applyFont="1" applyBorder="1" applyAlignment="1">
      <alignment vertical="center"/>
    </xf>
    <xf numFmtId="165" fontId="36" fillId="0" borderId="12" xfId="19" applyNumberFormat="1" applyFont="1" applyBorder="1" applyAlignment="1">
      <alignment vertical="center"/>
    </xf>
    <xf numFmtId="0" fontId="8" fillId="0" borderId="0" xfId="19" applyFont="1" applyFill="1" applyBorder="1" applyAlignment="1">
      <alignment horizontal="right" vertical="center" wrapText="1"/>
    </xf>
    <xf numFmtId="1" fontId="36" fillId="0" borderId="0" xfId="20" applyNumberFormat="1" applyFont="1" applyFill="1" applyBorder="1" applyAlignment="1">
      <alignment vertical="center" wrapText="1"/>
    </xf>
    <xf numFmtId="165" fontId="36" fillId="0" borderId="18" xfId="20" applyNumberFormat="1" applyFont="1" applyBorder="1" applyAlignment="1">
      <alignment vertical="center" wrapText="1"/>
    </xf>
    <xf numFmtId="165" fontId="36" fillId="0" borderId="18" xfId="19" applyNumberFormat="1" applyFont="1" applyBorder="1" applyAlignment="1">
      <alignment vertical="center" wrapText="1"/>
    </xf>
    <xf numFmtId="165" fontId="36" fillId="25" borderId="18" xfId="19" applyNumberFormat="1" applyFont="1" applyFill="1" applyBorder="1" applyAlignment="1">
      <alignment vertical="center" wrapText="1"/>
    </xf>
    <xf numFmtId="1" fontId="36" fillId="25" borderId="18" xfId="19" applyNumberFormat="1" applyFont="1" applyFill="1" applyBorder="1" applyAlignment="1">
      <alignment vertical="center"/>
    </xf>
    <xf numFmtId="165" fontId="36" fillId="25" borderId="18" xfId="19" applyNumberFormat="1" applyFont="1" applyFill="1" applyBorder="1" applyAlignment="1">
      <alignment vertical="center"/>
    </xf>
    <xf numFmtId="165" fontId="36" fillId="0" borderId="18" xfId="19" applyNumberFormat="1" applyFont="1" applyBorder="1" applyAlignment="1">
      <alignment vertical="center"/>
    </xf>
    <xf numFmtId="1" fontId="37" fillId="0" borderId="10" xfId="0" applyNumberFormat="1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165" fontId="7" fillId="0" borderId="10" xfId="19" applyNumberFormat="1" applyFont="1" applyBorder="1" applyAlignment="1">
      <alignment vertical="center"/>
    </xf>
    <xf numFmtId="165" fontId="7" fillId="0" borderId="23" xfId="19" applyNumberFormat="1" applyFont="1" applyBorder="1" applyAlignment="1">
      <alignment vertical="center"/>
    </xf>
    <xf numFmtId="165" fontId="7" fillId="0" borderId="0" xfId="19" applyNumberFormat="1" applyFont="1" applyBorder="1" applyAlignment="1">
      <alignment vertical="center"/>
    </xf>
    <xf numFmtId="0" fontId="8" fillId="0" borderId="14" xfId="19" applyFont="1" applyBorder="1" applyAlignment="1">
      <alignment horizontal="right" vertical="center"/>
    </xf>
    <xf numFmtId="3" fontId="7" fillId="0" borderId="10" xfId="20" applyNumberFormat="1" applyFont="1" applyBorder="1" applyAlignment="1">
      <alignment horizontal="left" vertical="center" wrapText="1"/>
    </xf>
    <xf numFmtId="3" fontId="7" fillId="0" borderId="10" xfId="19" applyNumberFormat="1" applyFont="1" applyBorder="1" applyAlignment="1">
      <alignment horizontal="left" vertical="center" wrapText="1"/>
    </xf>
    <xf numFmtId="3" fontId="7" fillId="25" borderId="10" xfId="19" applyNumberFormat="1" applyFont="1" applyFill="1" applyBorder="1" applyAlignment="1">
      <alignment horizontal="left" vertical="center" wrapText="1"/>
    </xf>
    <xf numFmtId="3" fontId="7" fillId="25" borderId="10" xfId="19" applyNumberFormat="1" applyFont="1" applyFill="1" applyBorder="1" applyAlignment="1">
      <alignment horizontal="right" vertical="center"/>
    </xf>
    <xf numFmtId="3" fontId="7" fillId="0" borderId="10" xfId="19" applyNumberFormat="1" applyFont="1" applyBorder="1" applyAlignment="1">
      <alignment horizontal="right" vertical="center"/>
    </xf>
    <xf numFmtId="3" fontId="7" fillId="0" borderId="0" xfId="19" applyNumberFormat="1" applyFont="1" applyBorder="1" applyAlignment="1">
      <alignment horizontal="right" vertical="center"/>
    </xf>
    <xf numFmtId="3" fontId="7" fillId="0" borderId="10" xfId="20" applyNumberFormat="1" applyFont="1" applyFill="1" applyBorder="1" applyAlignment="1">
      <alignment horizontal="left" vertical="center" wrapText="1"/>
    </xf>
    <xf numFmtId="3" fontId="7" fillId="25" borderId="23" xfId="20" applyNumberFormat="1" applyFont="1" applyFill="1" applyBorder="1" applyAlignment="1">
      <alignment horizontal="left" vertical="center" wrapText="1"/>
    </xf>
    <xf numFmtId="3" fontId="7" fillId="25" borderId="0" xfId="20" applyNumberFormat="1" applyFont="1" applyFill="1" applyBorder="1" applyAlignment="1">
      <alignment horizontal="left" vertical="center" wrapText="1"/>
    </xf>
    <xf numFmtId="3" fontId="7" fillId="0" borderId="0" xfId="19" applyNumberFormat="1" applyFont="1" applyBorder="1" applyAlignment="1">
      <alignment horizontal="left" vertical="center" wrapText="1"/>
    </xf>
    <xf numFmtId="3" fontId="7" fillId="25" borderId="10" xfId="20" applyNumberFormat="1" applyFont="1" applyFill="1" applyBorder="1" applyAlignment="1">
      <alignment horizontal="left" vertical="center" wrapText="1"/>
    </xf>
    <xf numFmtId="165" fontId="7" fillId="0" borderId="12" xfId="20" applyNumberFormat="1" applyFont="1" applyBorder="1" applyAlignment="1">
      <alignment vertical="center" wrapText="1"/>
    </xf>
    <xf numFmtId="165" fontId="7" fillId="0" borderId="12" xfId="20" applyNumberFormat="1" applyFont="1" applyFill="1" applyBorder="1" applyAlignment="1">
      <alignment vertical="center" wrapText="1"/>
    </xf>
    <xf numFmtId="165" fontId="7" fillId="0" borderId="23" xfId="19" applyNumberFormat="1" applyFont="1" applyFill="1" applyBorder="1" applyAlignment="1">
      <alignment vertical="center"/>
    </xf>
    <xf numFmtId="3" fontId="1" fillId="0" borderId="0" xfId="19" applyNumberFormat="1" applyAlignment="1"/>
    <xf numFmtId="165" fontId="7" fillId="0" borderId="12" xfId="19" applyNumberFormat="1" applyFont="1" applyBorder="1" applyAlignment="1">
      <alignment vertical="center" wrapText="1"/>
    </xf>
    <xf numFmtId="0" fontId="1" fillId="0" borderId="27" xfId="19" applyBorder="1"/>
    <xf numFmtId="0" fontId="30" fillId="24" borderId="0" xfId="0" applyFont="1" applyFill="1" applyAlignment="1">
      <alignment horizontal="right" vertical="center"/>
    </xf>
    <xf numFmtId="0" fontId="3" fillId="24" borderId="0" xfId="0" applyFont="1" applyFill="1" applyAlignment="1">
      <alignment vertical="center"/>
    </xf>
    <xf numFmtId="0" fontId="2" fillId="0" borderId="25" xfId="19" applyFont="1" applyBorder="1" applyAlignment="1">
      <alignment vertical="center"/>
    </xf>
    <xf numFmtId="166" fontId="7" fillId="25" borderId="10" xfId="19" applyNumberFormat="1" applyFont="1" applyFill="1" applyBorder="1" applyAlignment="1">
      <alignment vertical="center"/>
    </xf>
    <xf numFmtId="166" fontId="7" fillId="25" borderId="23" xfId="19" applyNumberFormat="1" applyFont="1" applyFill="1" applyBorder="1" applyAlignment="1">
      <alignment vertical="center"/>
    </xf>
    <xf numFmtId="166" fontId="7" fillId="25" borderId="0" xfId="19" applyNumberFormat="1" applyFont="1" applyFill="1" applyBorder="1" applyAlignment="1">
      <alignment vertical="center"/>
    </xf>
    <xf numFmtId="166" fontId="7" fillId="0" borderId="23" xfId="19" applyNumberFormat="1" applyFont="1" applyFill="1" applyBorder="1" applyAlignment="1">
      <alignment vertical="center"/>
    </xf>
    <xf numFmtId="3" fontId="2" fillId="0" borderId="0" xfId="19" applyNumberFormat="1" applyFont="1" applyBorder="1"/>
    <xf numFmtId="165" fontId="37" fillId="0" borderId="0" xfId="0" applyNumberFormat="1" applyFont="1" applyBorder="1" applyAlignment="1">
      <alignment vertical="center" wrapText="1"/>
    </xf>
    <xf numFmtId="165" fontId="37" fillId="0" borderId="0" xfId="0" applyNumberFormat="1" applyFont="1" applyBorder="1" applyAlignment="1"/>
    <xf numFmtId="165" fontId="37" fillId="0" borderId="23" xfId="0" applyNumberFormat="1" applyFont="1" applyBorder="1" applyAlignment="1">
      <alignment vertical="center" wrapText="1"/>
    </xf>
    <xf numFmtId="165" fontId="37" fillId="0" borderId="23" xfId="0" applyNumberFormat="1" applyFont="1" applyBorder="1" applyAlignment="1"/>
    <xf numFmtId="3" fontId="7" fillId="0" borderId="12" xfId="19" applyNumberFormat="1" applyFont="1" applyFill="1" applyBorder="1" applyAlignment="1">
      <alignment horizontal="left" vertical="center" wrapText="1"/>
    </xf>
    <xf numFmtId="165" fontId="7" fillId="0" borderId="12" xfId="19" applyNumberFormat="1" applyFont="1" applyFill="1" applyBorder="1" applyAlignment="1">
      <alignment vertical="center" wrapText="1"/>
    </xf>
    <xf numFmtId="3" fontId="7" fillId="0" borderId="10" xfId="19" applyNumberFormat="1" applyFont="1" applyFill="1" applyBorder="1" applyAlignment="1">
      <alignment horizontal="left" vertical="center" wrapText="1"/>
    </xf>
    <xf numFmtId="165" fontId="7" fillId="0" borderId="10" xfId="19" applyNumberFormat="1" applyFont="1" applyFill="1" applyBorder="1" applyAlignment="1">
      <alignment vertical="center" wrapText="1"/>
    </xf>
    <xf numFmtId="3" fontId="7" fillId="0" borderId="23" xfId="19" applyNumberFormat="1" applyFont="1" applyBorder="1" applyAlignment="1">
      <alignment horizontal="right" vertical="center"/>
    </xf>
    <xf numFmtId="3" fontId="7" fillId="0" borderId="23" xfId="19" applyNumberFormat="1" applyFont="1" applyFill="1" applyBorder="1" applyAlignment="1">
      <alignment horizontal="right" vertical="center"/>
    </xf>
    <xf numFmtId="0" fontId="1" fillId="31" borderId="0" xfId="19" applyFill="1"/>
    <xf numFmtId="0" fontId="38" fillId="31" borderId="0" xfId="19" applyFont="1" applyFill="1"/>
    <xf numFmtId="0" fontId="1" fillId="0" borderId="10" xfId="19" applyFill="1" applyBorder="1"/>
    <xf numFmtId="0" fontId="1" fillId="0" borderId="15" xfId="19" applyBorder="1" applyAlignment="1"/>
    <xf numFmtId="166" fontId="7" fillId="0" borderId="10" xfId="19" applyNumberFormat="1" applyFont="1" applyBorder="1" applyAlignment="1">
      <alignment vertical="center"/>
    </xf>
    <xf numFmtId="166" fontId="7" fillId="25" borderId="23" xfId="20" applyNumberFormat="1" applyFont="1" applyFill="1" applyBorder="1" applyAlignment="1">
      <alignment vertical="center" wrapText="1"/>
    </xf>
    <xf numFmtId="166" fontId="7" fillId="0" borderId="10" xfId="20" applyNumberFormat="1" applyFont="1" applyBorder="1" applyAlignment="1">
      <alignment vertical="center" wrapText="1"/>
    </xf>
    <xf numFmtId="166" fontId="7" fillId="0" borderId="23" xfId="20" applyNumberFormat="1" applyFont="1" applyFill="1" applyBorder="1" applyAlignment="1">
      <alignment vertical="center" wrapText="1"/>
    </xf>
    <xf numFmtId="0" fontId="40" fillId="0" borderId="17" xfId="0" applyFont="1" applyBorder="1" applyAlignment="1">
      <alignment horizontal="left" vertical="center" wrapText="1"/>
    </xf>
    <xf numFmtId="165" fontId="40" fillId="0" borderId="17" xfId="0" applyNumberFormat="1" applyFont="1" applyBorder="1" applyAlignment="1">
      <alignment horizontal="left" vertical="center" wrapText="1"/>
    </xf>
    <xf numFmtId="3" fontId="2" fillId="0" borderId="0" xfId="19" applyNumberFormat="1" applyFont="1" applyAlignment="1"/>
    <xf numFmtId="3" fontId="1" fillId="0" borderId="0" xfId="19" applyNumberFormat="1" applyBorder="1"/>
    <xf numFmtId="166" fontId="7" fillId="0" borderId="12" xfId="20" applyNumberFormat="1" applyFont="1" applyFill="1" applyBorder="1" applyAlignment="1">
      <alignment vertical="center" wrapText="1"/>
    </xf>
    <xf numFmtId="166" fontId="7" fillId="0" borderId="10" xfId="20" applyNumberFormat="1" applyFont="1" applyFill="1" applyBorder="1" applyAlignment="1">
      <alignment vertical="center" wrapText="1"/>
    </xf>
    <xf numFmtId="166" fontId="7" fillId="25" borderId="0" xfId="20" applyNumberFormat="1" applyFont="1" applyFill="1" applyBorder="1" applyAlignment="1">
      <alignment vertical="center" wrapText="1"/>
    </xf>
    <xf numFmtId="166" fontId="7" fillId="25" borderId="10" xfId="20" applyNumberFormat="1" applyFont="1" applyFill="1" applyBorder="1" applyAlignment="1">
      <alignment vertical="center" wrapText="1"/>
    </xf>
    <xf numFmtId="0" fontId="8" fillId="0" borderId="24" xfId="0" applyFont="1" applyBorder="1" applyAlignment="1">
      <alignment horizontal="right" vertical="center" wrapText="1"/>
    </xf>
    <xf numFmtId="0" fontId="41" fillId="32" borderId="16" xfId="0" applyFont="1" applyFill="1" applyBorder="1" applyAlignment="1">
      <alignment horizontal="right" vertical="center"/>
    </xf>
    <xf numFmtId="0" fontId="5" fillId="27" borderId="0" xfId="19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right" vertical="center" wrapText="1"/>
    </xf>
    <xf numFmtId="0" fontId="41" fillId="32" borderId="16" xfId="0" applyFont="1" applyFill="1" applyBorder="1" applyAlignment="1">
      <alignment horizontal="right" vertical="center" wrapText="1"/>
    </xf>
    <xf numFmtId="0" fontId="41" fillId="32" borderId="16" xfId="0" applyFont="1" applyFill="1" applyBorder="1" applyAlignment="1">
      <alignment vertical="center" wrapText="1"/>
    </xf>
    <xf numFmtId="0" fontId="32" fillId="33" borderId="11" xfId="19" applyFont="1" applyFill="1" applyBorder="1" applyAlignment="1">
      <alignment horizontal="right" vertical="center" wrapText="1"/>
    </xf>
    <xf numFmtId="0" fontId="8" fillId="33" borderId="23" xfId="19" applyFont="1" applyFill="1" applyBorder="1" applyAlignment="1">
      <alignment horizontal="right" vertical="center"/>
    </xf>
    <xf numFmtId="165" fontId="7" fillId="33" borderId="23" xfId="19" applyNumberFormat="1" applyFont="1" applyFill="1" applyBorder="1" applyAlignment="1">
      <alignment vertical="center" wrapText="1"/>
    </xf>
    <xf numFmtId="0" fontId="32" fillId="33" borderId="11" xfId="0" applyFont="1" applyFill="1" applyBorder="1" applyAlignment="1">
      <alignment horizontal="right" vertical="center" wrapText="1"/>
    </xf>
    <xf numFmtId="0" fontId="8" fillId="33" borderId="23" xfId="0" applyFont="1" applyFill="1" applyBorder="1" applyAlignment="1">
      <alignment horizontal="right" vertical="center" wrapText="1"/>
    </xf>
    <xf numFmtId="3" fontId="7" fillId="33" borderId="23" xfId="0" applyNumberFormat="1" applyFont="1" applyFill="1" applyBorder="1" applyAlignment="1">
      <alignment vertical="center" wrapText="1"/>
    </xf>
    <xf numFmtId="3" fontId="7" fillId="33" borderId="23" xfId="20" applyNumberFormat="1" applyFont="1" applyFill="1" applyBorder="1" applyAlignment="1">
      <alignment vertical="center" wrapText="1"/>
    </xf>
    <xf numFmtId="3" fontId="7" fillId="33" borderId="23" xfId="19" applyNumberFormat="1" applyFont="1" applyFill="1" applyBorder="1" applyAlignment="1">
      <alignment vertical="center" wrapText="1"/>
    </xf>
    <xf numFmtId="0" fontId="32" fillId="33" borderId="11" xfId="19" applyFont="1" applyFill="1" applyBorder="1" applyAlignment="1">
      <alignment horizontal="right" vertical="center"/>
    </xf>
    <xf numFmtId="166" fontId="7" fillId="33" borderId="23" xfId="20" applyNumberFormat="1" applyFont="1" applyFill="1" applyBorder="1" applyAlignment="1">
      <alignment vertical="center" wrapText="1"/>
    </xf>
    <xf numFmtId="166" fontId="7" fillId="33" borderId="23" xfId="19" applyNumberFormat="1" applyFont="1" applyFill="1" applyBorder="1" applyAlignment="1">
      <alignment vertical="center"/>
    </xf>
    <xf numFmtId="3" fontId="7" fillId="33" borderId="23" xfId="19" applyNumberFormat="1" applyFont="1" applyFill="1" applyBorder="1" applyAlignment="1">
      <alignment vertical="center"/>
    </xf>
    <xf numFmtId="0" fontId="32" fillId="33" borderId="11" xfId="20" applyFont="1" applyFill="1" applyBorder="1" applyAlignment="1">
      <alignment horizontal="right" vertical="center" wrapText="1"/>
    </xf>
    <xf numFmtId="0" fontId="32" fillId="33" borderId="11" xfId="20" applyFont="1" applyFill="1" applyBorder="1" applyAlignment="1">
      <alignment horizontal="right" vertical="center"/>
    </xf>
    <xf numFmtId="1" fontId="7" fillId="33" borderId="23" xfId="19" applyNumberFormat="1" applyFont="1" applyFill="1" applyBorder="1" applyAlignment="1">
      <alignment vertical="center"/>
    </xf>
    <xf numFmtId="2" fontId="7" fillId="33" borderId="23" xfId="19" applyNumberFormat="1" applyFont="1" applyFill="1" applyBorder="1" applyAlignment="1">
      <alignment vertical="center"/>
    </xf>
    <xf numFmtId="165" fontId="36" fillId="0" borderId="0" xfId="20" applyNumberFormat="1" applyFont="1" applyBorder="1" applyAlignment="1">
      <alignment vertical="center" wrapText="1"/>
    </xf>
    <xf numFmtId="1" fontId="36" fillId="33" borderId="23" xfId="20" applyNumberFormat="1" applyFont="1" applyFill="1" applyBorder="1" applyAlignment="1">
      <alignment vertical="center" wrapText="1"/>
    </xf>
    <xf numFmtId="165" fontId="36" fillId="33" borderId="23" xfId="19" applyNumberFormat="1" applyFont="1" applyFill="1" applyBorder="1" applyAlignment="1">
      <alignment vertical="center" wrapText="1"/>
    </xf>
    <xf numFmtId="1" fontId="36" fillId="33" borderId="23" xfId="19" applyNumberFormat="1" applyFont="1" applyFill="1" applyBorder="1" applyAlignment="1">
      <alignment vertical="center"/>
    </xf>
    <xf numFmtId="165" fontId="36" fillId="33" borderId="23" xfId="19" applyNumberFormat="1" applyFont="1" applyFill="1" applyBorder="1" applyAlignment="1">
      <alignment vertical="center"/>
    </xf>
    <xf numFmtId="0" fontId="36" fillId="33" borderId="23" xfId="19" applyFont="1" applyFill="1" applyBorder="1" applyAlignment="1">
      <alignment vertical="center"/>
    </xf>
    <xf numFmtId="165" fontId="36" fillId="33" borderId="23" xfId="20" applyNumberFormat="1" applyFont="1" applyFill="1" applyBorder="1" applyAlignment="1">
      <alignment vertical="center" wrapText="1"/>
    </xf>
    <xf numFmtId="1" fontId="36" fillId="33" borderId="23" xfId="19" applyNumberFormat="1" applyFont="1" applyFill="1" applyBorder="1" applyAlignment="1">
      <alignment vertical="center" wrapText="1"/>
    </xf>
    <xf numFmtId="3" fontId="7" fillId="33" borderId="23" xfId="20" applyNumberFormat="1" applyFont="1" applyFill="1" applyBorder="1" applyAlignment="1">
      <alignment horizontal="left" vertical="center" wrapText="1"/>
    </xf>
    <xf numFmtId="3" fontId="7" fillId="33" borderId="23" xfId="19" applyNumberFormat="1" applyFont="1" applyFill="1" applyBorder="1" applyAlignment="1">
      <alignment horizontal="left" vertical="center" wrapText="1"/>
    </xf>
    <xf numFmtId="1" fontId="7" fillId="33" borderId="23" xfId="20" applyNumberFormat="1" applyFont="1" applyFill="1" applyBorder="1" applyAlignment="1">
      <alignment vertical="center" wrapText="1"/>
    </xf>
    <xf numFmtId="165" fontId="7" fillId="33" borderId="23" xfId="19" applyNumberFormat="1" applyFont="1" applyFill="1" applyBorder="1" applyAlignment="1">
      <alignment vertical="center"/>
    </xf>
    <xf numFmtId="0" fontId="30" fillId="24" borderId="0" xfId="0" applyFont="1" applyFill="1" applyAlignment="1">
      <alignment horizontal="right" vertical="center"/>
    </xf>
    <xf numFmtId="0" fontId="41" fillId="32" borderId="16" xfId="0" applyFont="1" applyFill="1" applyBorder="1" applyAlignment="1">
      <alignment horizontal="right" vertical="center" wrapText="1"/>
    </xf>
    <xf numFmtId="0" fontId="8" fillId="29" borderId="26" xfId="0" applyFont="1" applyFill="1" applyBorder="1" applyAlignment="1">
      <alignment horizontal="center" vertical="center" wrapText="1"/>
    </xf>
    <xf numFmtId="3" fontId="7" fillId="33" borderId="23" xfId="19" applyNumberFormat="1" applyFont="1" applyFill="1" applyBorder="1" applyAlignment="1">
      <alignment horizontal="right" vertical="center"/>
    </xf>
    <xf numFmtId="0" fontId="7" fillId="33" borderId="23" xfId="19" applyFont="1" applyFill="1" applyBorder="1" applyAlignment="1">
      <alignment vertical="center"/>
    </xf>
    <xf numFmtId="3" fontId="7" fillId="0" borderId="0" xfId="20" applyNumberFormat="1" applyFont="1" applyBorder="1" applyAlignment="1">
      <alignment vertical="center" wrapText="1"/>
    </xf>
    <xf numFmtId="0" fontId="5" fillId="27" borderId="0" xfId="19" applyFont="1" applyFill="1" applyBorder="1" applyAlignment="1">
      <alignment horizontal="center" vertical="center" wrapText="1"/>
    </xf>
    <xf numFmtId="0" fontId="41" fillId="32" borderId="15" xfId="19" applyFont="1" applyFill="1" applyBorder="1" applyAlignment="1">
      <alignment horizontal="right" vertical="center" wrapText="1"/>
    </xf>
    <xf numFmtId="0" fontId="30" fillId="0" borderId="0" xfId="0" applyFont="1" applyAlignment="1">
      <alignment vertical="center"/>
    </xf>
    <xf numFmtId="0" fontId="41" fillId="32" borderId="26" xfId="19" applyFont="1" applyFill="1" applyBorder="1" applyAlignment="1">
      <alignment horizontal="right" vertical="center" wrapText="1"/>
    </xf>
    <xf numFmtId="3" fontId="7" fillId="0" borderId="23" xfId="20" applyNumberFormat="1" applyFont="1" applyBorder="1" applyAlignment="1">
      <alignment vertical="center" wrapText="1"/>
    </xf>
    <xf numFmtId="0" fontId="7" fillId="0" borderId="10" xfId="19" applyFont="1" applyBorder="1" applyAlignment="1">
      <alignment horizontal="right" vertical="center" wrapText="1"/>
    </xf>
    <xf numFmtId="0" fontId="7" fillId="25" borderId="10" xfId="19" applyFont="1" applyFill="1" applyBorder="1" applyAlignment="1">
      <alignment horizontal="right" vertical="center" wrapText="1"/>
    </xf>
    <xf numFmtId="0" fontId="7" fillId="0" borderId="12" xfId="19" applyFont="1" applyBorder="1" applyAlignment="1">
      <alignment horizontal="right" vertical="center" wrapText="1"/>
    </xf>
    <xf numFmtId="0" fontId="7" fillId="0" borderId="10" xfId="19" applyFont="1" applyFill="1" applyBorder="1" applyAlignment="1">
      <alignment horizontal="right" vertical="center" wrapText="1"/>
    </xf>
    <xf numFmtId="0" fontId="7" fillId="0" borderId="12" xfId="19" applyFont="1" applyFill="1" applyBorder="1" applyAlignment="1">
      <alignment horizontal="right" vertical="center" wrapText="1"/>
    </xf>
    <xf numFmtId="0" fontId="7" fillId="0" borderId="23" xfId="19" applyFont="1" applyBorder="1" applyAlignment="1">
      <alignment horizontal="right" vertical="center"/>
    </xf>
    <xf numFmtId="0" fontId="7" fillId="33" borderId="23" xfId="19" applyFont="1" applyFill="1" applyBorder="1" applyAlignment="1">
      <alignment horizontal="right" vertical="center"/>
    </xf>
    <xf numFmtId="0" fontId="7" fillId="0" borderId="0" xfId="19" applyFont="1" applyBorder="1" applyAlignment="1">
      <alignment horizontal="right" vertical="center"/>
    </xf>
    <xf numFmtId="0" fontId="7" fillId="0" borderId="10" xfId="19" applyFont="1" applyBorder="1" applyAlignment="1">
      <alignment horizontal="right" vertical="center"/>
    </xf>
    <xf numFmtId="0" fontId="7" fillId="0" borderId="0" xfId="19" applyFont="1" applyBorder="1" applyAlignment="1">
      <alignment horizontal="right" vertical="center" wrapText="1"/>
    </xf>
    <xf numFmtId="0" fontId="8" fillId="0" borderId="24" xfId="19" applyFont="1" applyBorder="1"/>
    <xf numFmtId="0" fontId="31" fillId="0" borderId="24" xfId="0" applyFont="1" applyBorder="1"/>
    <xf numFmtId="0" fontId="8" fillId="0" borderId="24" xfId="20" applyFont="1" applyBorder="1"/>
    <xf numFmtId="0" fontId="5" fillId="27" borderId="0" xfId="19" applyFont="1" applyFill="1" applyBorder="1" applyAlignment="1">
      <alignment horizontal="center" vertical="center" wrapText="1"/>
    </xf>
    <xf numFmtId="0" fontId="30" fillId="0" borderId="0" xfId="19" applyFont="1" applyBorder="1" applyAlignment="1">
      <alignment horizontal="center" vertical="center" wrapText="1"/>
    </xf>
    <xf numFmtId="0" fontId="30" fillId="0" borderId="0" xfId="19" applyFont="1" applyAlignment="1">
      <alignment horizontal="right" vertical="center"/>
    </xf>
    <xf numFmtId="0" fontId="41" fillId="32" borderId="17" xfId="19" applyFont="1" applyFill="1" applyBorder="1" applyAlignment="1">
      <alignment horizontal="right" vertical="center" wrapText="1"/>
    </xf>
    <xf numFmtId="0" fontId="41" fillId="32" borderId="15" xfId="19" applyFont="1" applyFill="1" applyBorder="1" applyAlignment="1">
      <alignment horizontal="right" vertical="center" wrapText="1"/>
    </xf>
    <xf numFmtId="0" fontId="41" fillId="32" borderId="17" xfId="19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right" vertical="center" wrapText="1"/>
    </xf>
    <xf numFmtId="0" fontId="8" fillId="32" borderId="26" xfId="19" applyFont="1" applyFill="1" applyBorder="1" applyAlignment="1">
      <alignment horizontal="center" vertical="center" wrapText="1"/>
    </xf>
    <xf numFmtId="0" fontId="8" fillId="32" borderId="15" xfId="19" applyFont="1" applyFill="1" applyBorder="1" applyAlignment="1">
      <alignment horizontal="center" vertical="center" wrapText="1"/>
    </xf>
    <xf numFmtId="0" fontId="42" fillId="0" borderId="0" xfId="19" applyFont="1" applyFill="1" applyBorder="1" applyAlignment="1">
      <alignment horizontal="right" vertical="center" readingOrder="2"/>
    </xf>
    <xf numFmtId="0" fontId="42" fillId="0" borderId="21" xfId="19" applyFont="1" applyFill="1" applyBorder="1" applyAlignment="1">
      <alignment horizontal="right" vertical="center" readingOrder="2"/>
    </xf>
    <xf numFmtId="0" fontId="30" fillId="0" borderId="0" xfId="0" applyFont="1" applyBorder="1" applyAlignment="1">
      <alignment horizontal="center" vertical="center" wrapText="1"/>
    </xf>
    <xf numFmtId="0" fontId="41" fillId="32" borderId="17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0" fontId="41" fillId="32" borderId="17" xfId="0" applyFont="1" applyFill="1" applyBorder="1" applyAlignment="1">
      <alignment horizontal="right" vertical="center" wrapText="1"/>
    </xf>
    <xf numFmtId="0" fontId="41" fillId="32" borderId="15" xfId="0" applyFont="1" applyFill="1" applyBorder="1" applyAlignment="1">
      <alignment horizontal="right" vertical="center" wrapText="1"/>
    </xf>
    <xf numFmtId="0" fontId="41" fillId="32" borderId="13" xfId="19" applyFont="1" applyFill="1" applyBorder="1" applyAlignment="1">
      <alignment horizontal="center" vertical="center" wrapText="1"/>
    </xf>
    <xf numFmtId="0" fontId="3" fillId="0" borderId="0" xfId="19" applyFont="1" applyBorder="1" applyAlignment="1">
      <alignment horizontal="center" vertical="center"/>
    </xf>
    <xf numFmtId="0" fontId="3" fillId="0" borderId="0" xfId="19" applyFont="1" applyBorder="1" applyAlignment="1">
      <alignment horizontal="center" vertical="center" wrapText="1"/>
    </xf>
    <xf numFmtId="0" fontId="3" fillId="0" borderId="0" xfId="19" applyFont="1" applyFill="1" applyBorder="1" applyAlignment="1">
      <alignment horizontal="center" vertical="center" wrapText="1"/>
    </xf>
    <xf numFmtId="0" fontId="30" fillId="25" borderId="0" xfId="19" applyFont="1" applyFill="1" applyBorder="1" applyAlignment="1">
      <alignment horizontal="center" vertical="center" wrapText="1"/>
    </xf>
    <xf numFmtId="0" fontId="6" fillId="0" borderId="0" xfId="19" applyFont="1" applyFill="1" applyBorder="1" applyAlignment="1">
      <alignment horizontal="center" vertical="center" wrapText="1"/>
    </xf>
    <xf numFmtId="0" fontId="30" fillId="25" borderId="0" xfId="20" applyFont="1" applyFill="1" applyBorder="1" applyAlignment="1">
      <alignment horizontal="center" vertical="center" wrapText="1"/>
    </xf>
    <xf numFmtId="0" fontId="41" fillId="32" borderId="17" xfId="20" applyFont="1" applyFill="1" applyBorder="1" applyAlignment="1">
      <alignment horizontal="right" vertical="center" wrapText="1"/>
    </xf>
    <xf numFmtId="0" fontId="41" fillId="32" borderId="15" xfId="20" applyFont="1" applyFill="1" applyBorder="1" applyAlignment="1">
      <alignment horizontal="right" vertical="center" wrapText="1"/>
    </xf>
    <xf numFmtId="0" fontId="41" fillId="32" borderId="17" xfId="20" applyFont="1" applyFill="1" applyBorder="1" applyAlignment="1">
      <alignment horizontal="center" vertical="center" wrapText="1"/>
    </xf>
    <xf numFmtId="0" fontId="8" fillId="32" borderId="26" xfId="20" applyFont="1" applyFill="1" applyBorder="1" applyAlignment="1">
      <alignment horizontal="center" vertical="center" wrapText="1"/>
    </xf>
    <xf numFmtId="0" fontId="8" fillId="32" borderId="15" xfId="20" applyFont="1" applyFill="1" applyBorder="1" applyAlignment="1">
      <alignment horizontal="center" vertical="center" wrapText="1"/>
    </xf>
    <xf numFmtId="0" fontId="30" fillId="0" borderId="0" xfId="20" applyFont="1" applyBorder="1" applyAlignment="1">
      <alignment horizontal="center" vertical="center" wrapText="1"/>
    </xf>
    <xf numFmtId="0" fontId="30" fillId="0" borderId="14" xfId="20" applyFont="1" applyBorder="1" applyAlignment="1">
      <alignment horizontal="right" vertical="center"/>
    </xf>
    <xf numFmtId="0" fontId="30" fillId="0" borderId="25" xfId="20" applyFont="1" applyBorder="1" applyAlignment="1">
      <alignment horizontal="right" vertical="center"/>
    </xf>
    <xf numFmtId="0" fontId="41" fillId="32" borderId="0" xfId="19" applyFont="1" applyFill="1" applyBorder="1" applyAlignment="1">
      <alignment horizontal="right" vertical="center" wrapText="1"/>
    </xf>
    <xf numFmtId="0" fontId="41" fillId="32" borderId="0" xfId="20" applyFont="1" applyFill="1" applyBorder="1" applyAlignment="1">
      <alignment horizontal="right" vertical="center" wrapText="1"/>
    </xf>
    <xf numFmtId="0" fontId="41" fillId="32" borderId="26" xfId="20" applyFont="1" applyFill="1" applyBorder="1" applyAlignment="1">
      <alignment horizontal="center" vertical="center" wrapText="1"/>
    </xf>
    <xf numFmtId="0" fontId="32" fillId="33" borderId="12" xfId="20" applyFont="1" applyFill="1" applyBorder="1" applyAlignment="1">
      <alignment horizontal="center" vertical="center" wrapText="1"/>
    </xf>
    <xf numFmtId="0" fontId="32" fillId="32" borderId="0" xfId="20" applyFont="1" applyFill="1" applyBorder="1" applyAlignment="1">
      <alignment horizontal="center" vertical="center" wrapText="1"/>
    </xf>
    <xf numFmtId="0" fontId="32" fillId="32" borderId="15" xfId="20" applyFont="1" applyFill="1" applyBorder="1" applyAlignment="1">
      <alignment horizontal="center" vertical="center" wrapText="1"/>
    </xf>
    <xf numFmtId="0" fontId="32" fillId="33" borderId="10" xfId="0" applyFont="1" applyFill="1" applyBorder="1" applyAlignment="1">
      <alignment horizontal="center" vertical="center" wrapText="1"/>
    </xf>
    <xf numFmtId="0" fontId="32" fillId="32" borderId="0" xfId="0" applyFont="1" applyFill="1" applyBorder="1" applyAlignment="1">
      <alignment horizontal="center" vertical="center" wrapText="1"/>
    </xf>
    <xf numFmtId="0" fontId="32" fillId="32" borderId="15" xfId="0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0" fontId="41" fillId="32" borderId="26" xfId="0" applyFont="1" applyFill="1" applyBorder="1" applyAlignment="1">
      <alignment horizontal="center" vertical="center" wrapText="1"/>
    </xf>
    <xf numFmtId="0" fontId="8" fillId="32" borderId="26" xfId="0" applyFont="1" applyFill="1" applyBorder="1" applyAlignment="1">
      <alignment horizontal="center" vertical="center" wrapText="1"/>
    </xf>
    <xf numFmtId="0" fontId="8" fillId="3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0" fillId="24" borderId="0" xfId="0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right" vertical="center"/>
    </xf>
    <xf numFmtId="0" fontId="7" fillId="0" borderId="0" xfId="0" applyFont="1" applyAlignment="1">
      <alignment horizontal="center" wrapText="1"/>
    </xf>
    <xf numFmtId="0" fontId="41" fillId="32" borderId="16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right" vertical="center" wrapText="1"/>
    </xf>
    <xf numFmtId="0" fontId="8" fillId="0" borderId="12" xfId="0" applyFont="1" applyFill="1" applyBorder="1" applyAlignment="1">
      <alignment horizontal="right" vertical="center" wrapText="1"/>
    </xf>
    <xf numFmtId="0" fontId="39" fillId="0" borderId="17" xfId="0" applyFont="1" applyBorder="1" applyAlignment="1">
      <alignment horizontal="center" vertical="center" wrapText="1"/>
    </xf>
    <xf numFmtId="0" fontId="8" fillId="29" borderId="17" xfId="0" applyFont="1" applyFill="1" applyBorder="1" applyAlignment="1">
      <alignment horizontal="center" vertical="center" wrapText="1"/>
    </xf>
    <xf numFmtId="0" fontId="8" fillId="29" borderId="17" xfId="0" applyFont="1" applyFill="1" applyBorder="1" applyAlignment="1">
      <alignment horizontal="right" vertical="center" wrapText="1"/>
    </xf>
    <xf numFmtId="0" fontId="8" fillId="29" borderId="15" xfId="0" applyFont="1" applyFill="1" applyBorder="1" applyAlignment="1">
      <alignment horizontal="right" vertical="center" wrapText="1"/>
    </xf>
  </cellXfs>
  <cellStyles count="45">
    <cellStyle name="20% - تمييز1" xfId="1"/>
    <cellStyle name="20% - تمييز2" xfId="2"/>
    <cellStyle name="20% - تمييز3" xfId="3"/>
    <cellStyle name="20% - تمييز4" xfId="4"/>
    <cellStyle name="20% - تمييز5" xfId="5"/>
    <cellStyle name="20% - تمييز6" xfId="6"/>
    <cellStyle name="40% - تمييز1" xfId="7"/>
    <cellStyle name="40% - تمييز2" xfId="8"/>
    <cellStyle name="40% - تمييز3" xfId="9"/>
    <cellStyle name="40% - تمييز4" xfId="10"/>
    <cellStyle name="40% - تمييز5" xfId="11"/>
    <cellStyle name="40% - تمييز6" xfId="12"/>
    <cellStyle name="60% - تمييز1" xfId="13"/>
    <cellStyle name="60% - تمييز2" xfId="14"/>
    <cellStyle name="60% - تمييز3" xfId="15"/>
    <cellStyle name="60% - تمييز4" xfId="16"/>
    <cellStyle name="60% - تمييز5" xfId="17"/>
    <cellStyle name="60% - تمييز6" xfId="18"/>
    <cellStyle name="Normal" xfId="0" builtinId="0"/>
    <cellStyle name="Normal 2" xfId="44"/>
    <cellStyle name="Normal_جداول الإخراج  الماء 23-3-2011" xfId="19"/>
    <cellStyle name="Normal_جداول الإخراج  الماء 24-3-2011" xfId="20"/>
    <cellStyle name="إخراج" xfId="21"/>
    <cellStyle name="إدخال" xfId="22"/>
    <cellStyle name="الإجمالي" xfId="23"/>
    <cellStyle name="تمييز1" xfId="24"/>
    <cellStyle name="تمييز2" xfId="25"/>
    <cellStyle name="تمييز3" xfId="26"/>
    <cellStyle name="تمييز4" xfId="27"/>
    <cellStyle name="تمييز5" xfId="28"/>
    <cellStyle name="تمييز6" xfId="29"/>
    <cellStyle name="جيد" xfId="30"/>
    <cellStyle name="حساب" xfId="31"/>
    <cellStyle name="خلية تدقيق" xfId="32"/>
    <cellStyle name="خلية مرتبطة" xfId="33"/>
    <cellStyle name="سيئ" xfId="34"/>
    <cellStyle name="عنوان" xfId="35"/>
    <cellStyle name="عنوان 1" xfId="36"/>
    <cellStyle name="عنوان 2" xfId="37"/>
    <cellStyle name="عنوان 3" xfId="38"/>
    <cellStyle name="عنوان 4" xfId="39"/>
    <cellStyle name="محايد" xfId="40"/>
    <cellStyle name="ملاحظة" xfId="41"/>
    <cellStyle name="نص تحذير" xfId="42"/>
    <cellStyle name="نص توضيحي" xfId="43"/>
  </cellStyles>
  <dxfs count="0"/>
  <tableStyles count="0" defaultTableStyle="TableStyleMedium9" defaultPivotStyle="PivotStyleLight16"/>
  <colors>
    <mruColors>
      <color rgb="FFF9EEED"/>
      <color rgb="FF660033"/>
      <color rgb="FF79D1F9"/>
      <color rgb="FFACC6F0"/>
      <color rgb="FFE989DE"/>
      <color rgb="FFDF93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رحلة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ورقة1"/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A1:K18"/>
  <sheetViews>
    <sheetView rightToLeft="1" view="pageBreakPreview" topLeftCell="A13" zoomScaleSheetLayoutView="100" workbookViewId="0">
      <selection activeCell="F15" sqref="F15"/>
    </sheetView>
  </sheetViews>
  <sheetFormatPr defaultRowHeight="14.25"/>
  <cols>
    <col min="1" max="1" width="2.625" style="19" customWidth="1"/>
    <col min="2" max="2" width="7.625" customWidth="1"/>
    <col min="3" max="3" width="26.375" customWidth="1"/>
    <col min="4" max="4" width="13.375" customWidth="1"/>
    <col min="5" max="5" width="13.5" customWidth="1"/>
    <col min="6" max="6" width="48.5" customWidth="1"/>
    <col min="7" max="7" width="9" hidden="1" customWidth="1"/>
  </cols>
  <sheetData>
    <row r="1" spans="2:11" ht="31.5" customHeight="1">
      <c r="B1" s="312" t="s">
        <v>64</v>
      </c>
      <c r="C1" s="312"/>
      <c r="D1" s="312"/>
      <c r="E1" s="312"/>
      <c r="F1" s="312"/>
      <c r="G1" s="312"/>
      <c r="H1" s="72"/>
      <c r="I1" s="72"/>
      <c r="J1" s="72"/>
      <c r="K1" s="72"/>
    </row>
    <row r="2" spans="2:11" ht="30.75" customHeight="1" thickBot="1">
      <c r="B2" s="81" t="s">
        <v>52</v>
      </c>
      <c r="C2" s="81"/>
      <c r="D2" s="81"/>
      <c r="E2" s="81"/>
      <c r="F2" s="81"/>
      <c r="G2" s="81"/>
      <c r="H2" s="81"/>
      <c r="I2" s="81"/>
      <c r="J2" s="81"/>
      <c r="K2" s="81"/>
    </row>
    <row r="3" spans="2:11" ht="51" customHeight="1" thickTop="1">
      <c r="B3" s="349" t="s">
        <v>94</v>
      </c>
      <c r="C3" s="349"/>
      <c r="D3" s="245" t="s">
        <v>4</v>
      </c>
      <c r="E3" s="242" t="s">
        <v>73</v>
      </c>
      <c r="F3" s="246" t="s">
        <v>65</v>
      </c>
      <c r="G3" s="68"/>
      <c r="H3" s="77"/>
      <c r="I3" s="77"/>
      <c r="J3" s="77"/>
      <c r="K3" s="77"/>
    </row>
    <row r="4" spans="2:11" ht="48.75" customHeight="1">
      <c r="B4" s="350" t="s">
        <v>33</v>
      </c>
      <c r="C4" s="350"/>
      <c r="D4" s="105">
        <v>12</v>
      </c>
      <c r="E4" s="92">
        <v>60</v>
      </c>
      <c r="F4" s="107" t="s">
        <v>103</v>
      </c>
      <c r="G4" s="73"/>
      <c r="H4" s="78"/>
      <c r="I4" s="78"/>
      <c r="J4" s="78"/>
      <c r="K4" s="78"/>
    </row>
    <row r="5" spans="2:11" ht="48.75" customHeight="1">
      <c r="B5" s="351" t="s">
        <v>34</v>
      </c>
      <c r="C5" s="351"/>
      <c r="D5" s="90">
        <v>8</v>
      </c>
      <c r="E5" s="104">
        <v>40</v>
      </c>
      <c r="F5" s="108" t="s">
        <v>98</v>
      </c>
      <c r="G5" s="74"/>
      <c r="H5" s="78"/>
      <c r="I5" s="78"/>
      <c r="J5" s="78"/>
      <c r="K5" s="78"/>
    </row>
    <row r="6" spans="2:11" ht="48.75" customHeight="1">
      <c r="B6" s="351" t="s">
        <v>35</v>
      </c>
      <c r="C6" s="351"/>
      <c r="D6" s="90">
        <v>0</v>
      </c>
      <c r="E6" s="104">
        <v>0</v>
      </c>
      <c r="F6" s="108" t="s">
        <v>91</v>
      </c>
      <c r="G6" s="75"/>
      <c r="H6" s="79"/>
      <c r="I6" s="79"/>
      <c r="J6" s="79"/>
      <c r="K6" s="79"/>
    </row>
    <row r="7" spans="2:11" ht="48.75" customHeight="1" thickBot="1">
      <c r="B7" s="352" t="s">
        <v>36</v>
      </c>
      <c r="C7" s="352"/>
      <c r="D7" s="91">
        <v>0</v>
      </c>
      <c r="E7" s="106">
        <v>0</v>
      </c>
      <c r="F7" s="108" t="s">
        <v>91</v>
      </c>
      <c r="G7" s="76"/>
      <c r="H7" s="80"/>
      <c r="I7" s="103"/>
      <c r="J7" s="103"/>
      <c r="K7" s="80"/>
    </row>
    <row r="8" spans="2:11" ht="14.25" customHeight="1" thickTop="1">
      <c r="B8" s="353" t="s">
        <v>18</v>
      </c>
      <c r="C8" s="353"/>
      <c r="D8" s="233">
        <v>20</v>
      </c>
      <c r="E8" s="234">
        <v>100</v>
      </c>
      <c r="F8" s="84"/>
      <c r="G8" s="3"/>
      <c r="H8" s="3"/>
      <c r="I8" s="3"/>
      <c r="J8" s="3"/>
      <c r="K8" s="3"/>
    </row>
    <row r="9" spans="2:11" s="19" customFormat="1" ht="30" customHeight="1">
      <c r="B9" s="2"/>
      <c r="C9" s="1"/>
      <c r="D9" s="1" t="s">
        <v>76</v>
      </c>
      <c r="E9" s="1"/>
      <c r="F9" s="3"/>
      <c r="G9" s="3"/>
      <c r="H9" s="3"/>
      <c r="I9" s="3"/>
      <c r="J9" s="3"/>
      <c r="K9" s="3"/>
    </row>
    <row r="10" spans="2:11" s="19" customFormat="1" ht="30" customHeight="1">
      <c r="B10" s="2"/>
      <c r="C10" s="1"/>
      <c r="D10" s="1"/>
      <c r="E10" s="1"/>
      <c r="F10" s="3"/>
      <c r="G10" s="3"/>
      <c r="H10" s="3"/>
      <c r="I10" s="3"/>
      <c r="J10" s="3"/>
      <c r="K10" s="3"/>
    </row>
    <row r="11" spans="2:11" s="19" customFormat="1" ht="30" customHeight="1">
      <c r="B11" s="2"/>
      <c r="C11" s="1"/>
      <c r="D11" s="1"/>
      <c r="E11" s="1"/>
      <c r="F11" s="3"/>
      <c r="G11" s="3"/>
      <c r="H11" s="3"/>
      <c r="I11" s="3"/>
      <c r="J11" s="3"/>
      <c r="K11" s="3"/>
    </row>
    <row r="12" spans="2:11" s="19" customFormat="1" ht="30" customHeight="1">
      <c r="B12" s="2"/>
      <c r="C12" s="1"/>
      <c r="D12" s="1"/>
      <c r="E12" s="1"/>
      <c r="F12" s="3"/>
      <c r="G12" s="3"/>
      <c r="H12" s="3"/>
      <c r="I12" s="3"/>
      <c r="J12" s="3"/>
      <c r="K12" s="3"/>
    </row>
    <row r="13" spans="2:11" s="19" customFormat="1" ht="30" customHeight="1">
      <c r="B13" s="2"/>
      <c r="C13" s="1"/>
      <c r="D13" s="1"/>
      <c r="E13" s="1"/>
      <c r="F13" s="3"/>
      <c r="G13" s="3"/>
      <c r="H13" s="3"/>
      <c r="I13" s="3"/>
      <c r="J13" s="3"/>
      <c r="K13" s="3"/>
    </row>
    <row r="14" spans="2:11" s="19" customFormat="1" ht="30" customHeight="1" thickBot="1">
      <c r="B14" s="2"/>
      <c r="C14" s="1"/>
      <c r="D14" s="1"/>
      <c r="E14" s="1"/>
      <c r="F14" s="3"/>
      <c r="G14" s="3"/>
      <c r="H14" s="3"/>
      <c r="I14" s="3"/>
      <c r="J14" s="3"/>
      <c r="K14" s="3"/>
    </row>
    <row r="15" spans="2:11" ht="30" customHeight="1">
      <c r="B15" s="305" t="s">
        <v>37</v>
      </c>
      <c r="C15" s="305"/>
      <c r="D15" s="305"/>
      <c r="E15" s="305"/>
      <c r="F15" s="297">
        <v>87</v>
      </c>
      <c r="G15" s="52"/>
      <c r="H15" s="3"/>
      <c r="I15" s="3"/>
      <c r="J15" s="3"/>
      <c r="K15" s="3"/>
    </row>
    <row r="16" spans="2:11" ht="30" customHeight="1">
      <c r="B16" s="348"/>
      <c r="C16" s="348"/>
      <c r="D16" s="348"/>
      <c r="E16" s="348"/>
      <c r="F16" s="348"/>
      <c r="G16" s="348"/>
      <c r="H16" s="348"/>
      <c r="I16" s="348"/>
      <c r="J16" s="348"/>
      <c r="K16" s="348"/>
    </row>
    <row r="17" ht="30" customHeight="1"/>
    <row r="18" ht="30" customHeight="1"/>
  </sheetData>
  <mergeCells count="9">
    <mergeCell ref="B15:E15"/>
    <mergeCell ref="B16:K16"/>
    <mergeCell ref="B1:G1"/>
    <mergeCell ref="B3:C3"/>
    <mergeCell ref="B4:C4"/>
    <mergeCell ref="B5:C5"/>
    <mergeCell ref="B6:C6"/>
    <mergeCell ref="B7:C7"/>
    <mergeCell ref="B8:C8"/>
  </mergeCells>
  <pageMargins left="1.3385826771653544" right="1.2598425196850394" top="0.74803149606299213" bottom="0.74803149606299213" header="0.35433070866141736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ورقة36">
    <tabColor rgb="FF00B0F0"/>
  </sheetPr>
  <dimension ref="A1:V68"/>
  <sheetViews>
    <sheetView rightToLeft="1" tabSelected="1" view="pageBreakPreview" zoomScaleSheetLayoutView="100" workbookViewId="0">
      <selection activeCell="M12" sqref="M12"/>
    </sheetView>
  </sheetViews>
  <sheetFormatPr defaultColWidth="9.125" defaultRowHeight="14.25"/>
  <cols>
    <col min="1" max="1" width="14.375" customWidth="1"/>
    <col min="2" max="2" width="15.25" customWidth="1"/>
    <col min="3" max="6" width="11.875" customWidth="1"/>
    <col min="7" max="7" width="1" style="19" customWidth="1"/>
    <col min="8" max="11" width="11.875" style="19" customWidth="1"/>
  </cols>
  <sheetData>
    <row r="1" spans="1:11" ht="18" customHeight="1">
      <c r="A1" s="346" t="s">
        <v>110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21" customHeight="1" thickBot="1">
      <c r="A2" s="347" t="s">
        <v>53</v>
      </c>
      <c r="B2" s="347"/>
      <c r="C2" s="347"/>
      <c r="D2" s="347"/>
      <c r="E2" s="347"/>
      <c r="F2" s="347"/>
      <c r="G2" s="275"/>
      <c r="H2" s="207"/>
      <c r="I2" s="207"/>
      <c r="J2" s="207"/>
      <c r="K2" s="207"/>
    </row>
    <row r="3" spans="1:11" s="3" customFormat="1" ht="23.25" customHeight="1" thickTop="1">
      <c r="A3" s="314" t="s">
        <v>7</v>
      </c>
      <c r="B3" s="314" t="s">
        <v>106</v>
      </c>
      <c r="C3" s="311" t="s">
        <v>92</v>
      </c>
      <c r="D3" s="311"/>
      <c r="E3" s="311"/>
      <c r="F3" s="311"/>
      <c r="G3" s="343"/>
      <c r="H3" s="311" t="s">
        <v>90</v>
      </c>
      <c r="I3" s="311"/>
      <c r="J3" s="311"/>
      <c r="K3" s="311"/>
    </row>
    <row r="4" spans="1:11" s="3" customFormat="1" ht="29.25" customHeight="1">
      <c r="A4" s="315"/>
      <c r="B4" s="315"/>
      <c r="C4" s="250" t="s">
        <v>55</v>
      </c>
      <c r="D4" s="250" t="s">
        <v>56</v>
      </c>
      <c r="E4" s="250" t="s">
        <v>24</v>
      </c>
      <c r="F4" s="250" t="s">
        <v>18</v>
      </c>
      <c r="G4" s="344"/>
      <c r="H4" s="250" t="s">
        <v>55</v>
      </c>
      <c r="I4" s="250" t="s">
        <v>56</v>
      </c>
      <c r="J4" s="250" t="s">
        <v>24</v>
      </c>
      <c r="K4" s="250" t="s">
        <v>18</v>
      </c>
    </row>
    <row r="5" spans="1:11" s="3" customFormat="1" ht="21" customHeight="1">
      <c r="A5" s="41" t="s">
        <v>8</v>
      </c>
      <c r="B5" s="109">
        <v>447729</v>
      </c>
      <c r="C5" s="109">
        <v>416387.97</v>
      </c>
      <c r="D5" s="109">
        <v>26863.74</v>
      </c>
      <c r="E5" s="109">
        <v>4477.29</v>
      </c>
      <c r="F5" s="109">
        <v>447729</v>
      </c>
      <c r="G5" s="109"/>
      <c r="H5" s="231">
        <v>93</v>
      </c>
      <c r="I5" s="231">
        <v>6</v>
      </c>
      <c r="J5" s="231">
        <v>1</v>
      </c>
      <c r="K5" s="231">
        <v>100</v>
      </c>
    </row>
    <row r="6" spans="1:11" s="3" customFormat="1" ht="21" customHeight="1">
      <c r="A6" s="42" t="s">
        <v>9</v>
      </c>
      <c r="B6" s="109">
        <v>525305</v>
      </c>
      <c r="C6" s="109">
        <v>504292.8</v>
      </c>
      <c r="D6" s="109">
        <v>5253.05</v>
      </c>
      <c r="E6" s="109">
        <v>15759.15</v>
      </c>
      <c r="F6" s="109">
        <v>525305</v>
      </c>
      <c r="G6" s="109"/>
      <c r="H6" s="231">
        <v>96</v>
      </c>
      <c r="I6" s="231">
        <v>1</v>
      </c>
      <c r="J6" s="231">
        <v>3</v>
      </c>
      <c r="K6" s="231">
        <v>100</v>
      </c>
    </row>
    <row r="7" spans="1:11" s="3" customFormat="1" ht="21" customHeight="1">
      <c r="A7" s="41" t="s">
        <v>61</v>
      </c>
      <c r="B7" s="109">
        <v>2975000</v>
      </c>
      <c r="C7" s="109">
        <v>2945250</v>
      </c>
      <c r="D7" s="109">
        <v>29750</v>
      </c>
      <c r="E7" s="109">
        <v>0</v>
      </c>
      <c r="F7" s="109">
        <v>2975000</v>
      </c>
      <c r="G7" s="109"/>
      <c r="H7" s="231">
        <v>99</v>
      </c>
      <c r="I7" s="231">
        <v>1</v>
      </c>
      <c r="J7" s="231">
        <v>0</v>
      </c>
      <c r="K7" s="231">
        <v>100</v>
      </c>
    </row>
    <row r="8" spans="1:11" s="3" customFormat="1" ht="21" customHeight="1">
      <c r="A8" s="41" t="s">
        <v>60</v>
      </c>
      <c r="B8" s="109">
        <v>639109</v>
      </c>
      <c r="C8" s="109">
        <v>575198.1</v>
      </c>
      <c r="D8" s="109">
        <v>51128.72</v>
      </c>
      <c r="E8" s="109">
        <v>12782.18</v>
      </c>
      <c r="F8" s="109">
        <v>639109</v>
      </c>
      <c r="G8" s="109"/>
      <c r="H8" s="231">
        <v>90</v>
      </c>
      <c r="I8" s="231">
        <v>8</v>
      </c>
      <c r="J8" s="231">
        <v>2</v>
      </c>
      <c r="K8" s="231">
        <v>100</v>
      </c>
    </row>
    <row r="9" spans="1:11" s="3" customFormat="1" ht="21" customHeight="1">
      <c r="A9" s="41" t="s">
        <v>10</v>
      </c>
      <c r="B9" s="109">
        <v>645097</v>
      </c>
      <c r="C9" s="109">
        <v>619293.12</v>
      </c>
      <c r="D9" s="109">
        <v>6450.97</v>
      </c>
      <c r="E9" s="109">
        <v>19352.91</v>
      </c>
      <c r="F9" s="109">
        <v>645097</v>
      </c>
      <c r="G9" s="109"/>
      <c r="H9" s="231">
        <v>96</v>
      </c>
      <c r="I9" s="231">
        <v>1</v>
      </c>
      <c r="J9" s="231">
        <v>3</v>
      </c>
      <c r="K9" s="231">
        <v>100</v>
      </c>
    </row>
    <row r="10" spans="1:11" s="3" customFormat="1" ht="21" customHeight="1">
      <c r="A10" s="41" t="s">
        <v>11</v>
      </c>
      <c r="B10" s="109">
        <v>531232</v>
      </c>
      <c r="C10" s="109">
        <v>494045.76</v>
      </c>
      <c r="D10" s="109">
        <v>5312.32</v>
      </c>
      <c r="E10" s="109">
        <v>31873.919999999998</v>
      </c>
      <c r="F10" s="109">
        <v>531232</v>
      </c>
      <c r="G10" s="109"/>
      <c r="H10" s="231">
        <v>93</v>
      </c>
      <c r="I10" s="231">
        <v>1</v>
      </c>
      <c r="J10" s="231">
        <v>6</v>
      </c>
      <c r="K10" s="231">
        <v>100</v>
      </c>
    </row>
    <row r="11" spans="1:11" s="3" customFormat="1" ht="21" customHeight="1">
      <c r="A11" s="41" t="s">
        <v>12</v>
      </c>
      <c r="B11" s="109">
        <v>534208</v>
      </c>
      <c r="C11" s="109">
        <v>512839.67999999999</v>
      </c>
      <c r="D11" s="109">
        <v>5342.08</v>
      </c>
      <c r="E11" s="109">
        <v>16026.24</v>
      </c>
      <c r="F11" s="109">
        <v>534208</v>
      </c>
      <c r="G11" s="109"/>
      <c r="H11" s="231">
        <v>96</v>
      </c>
      <c r="I11" s="231">
        <v>1</v>
      </c>
      <c r="J11" s="231">
        <v>3</v>
      </c>
      <c r="K11" s="231">
        <v>100</v>
      </c>
    </row>
    <row r="12" spans="1:11" s="3" customFormat="1" ht="21" customHeight="1">
      <c r="A12" s="43" t="s">
        <v>13</v>
      </c>
      <c r="B12" s="110">
        <v>380763</v>
      </c>
      <c r="C12" s="109">
        <v>369340.11</v>
      </c>
      <c r="D12" s="109">
        <v>3807.63</v>
      </c>
      <c r="E12" s="109">
        <v>7615.26</v>
      </c>
      <c r="F12" s="109">
        <v>380763</v>
      </c>
      <c r="G12" s="109"/>
      <c r="H12" s="231">
        <v>97</v>
      </c>
      <c r="I12" s="231">
        <v>1</v>
      </c>
      <c r="J12" s="231">
        <v>2</v>
      </c>
      <c r="K12" s="231">
        <v>100</v>
      </c>
    </row>
    <row r="13" spans="1:11" s="3" customFormat="1" ht="21" customHeight="1">
      <c r="A13" s="43" t="s">
        <v>25</v>
      </c>
      <c r="B13" s="109">
        <v>533050</v>
      </c>
      <c r="C13" s="109">
        <v>490406</v>
      </c>
      <c r="D13" s="109">
        <v>5330.5</v>
      </c>
      <c r="E13" s="109">
        <v>37313.5</v>
      </c>
      <c r="F13" s="109">
        <v>533050</v>
      </c>
      <c r="G13" s="109"/>
      <c r="H13" s="231">
        <v>92</v>
      </c>
      <c r="I13" s="231">
        <v>1</v>
      </c>
      <c r="J13" s="231">
        <v>7</v>
      </c>
      <c r="K13" s="231">
        <v>100</v>
      </c>
    </row>
    <row r="14" spans="1:11" s="3" customFormat="1" ht="21" customHeight="1">
      <c r="A14" s="43" t="s">
        <v>14</v>
      </c>
      <c r="B14" s="114">
        <v>444701</v>
      </c>
      <c r="C14" s="109">
        <v>289055.65000000002</v>
      </c>
      <c r="D14" s="109">
        <v>88940.2</v>
      </c>
      <c r="E14" s="109">
        <v>66705.149999999994</v>
      </c>
      <c r="F14" s="109">
        <v>444701</v>
      </c>
      <c r="G14" s="109"/>
      <c r="H14" s="231">
        <v>65</v>
      </c>
      <c r="I14" s="231">
        <v>20</v>
      </c>
      <c r="J14" s="231">
        <v>15</v>
      </c>
      <c r="K14" s="231">
        <v>100</v>
      </c>
    </row>
    <row r="15" spans="1:11" s="3" customFormat="1" ht="21" customHeight="1">
      <c r="A15" s="43" t="s">
        <v>26</v>
      </c>
      <c r="B15" s="114">
        <v>249110</v>
      </c>
      <c r="C15" s="109">
        <v>174377</v>
      </c>
      <c r="D15" s="109">
        <v>44839.8</v>
      </c>
      <c r="E15" s="109">
        <v>29893.200000000001</v>
      </c>
      <c r="F15" s="109">
        <v>249110</v>
      </c>
      <c r="G15" s="109"/>
      <c r="H15" s="231">
        <v>70</v>
      </c>
      <c r="I15" s="231">
        <v>18</v>
      </c>
      <c r="J15" s="231">
        <v>12</v>
      </c>
      <c r="K15" s="231">
        <v>100</v>
      </c>
    </row>
    <row r="16" spans="1:11" s="3" customFormat="1" ht="21" customHeight="1">
      <c r="A16" s="43" t="s">
        <v>15</v>
      </c>
      <c r="B16" s="114">
        <v>786444</v>
      </c>
      <c r="C16" s="109">
        <v>503324.15999999997</v>
      </c>
      <c r="D16" s="109">
        <v>157288.79999999999</v>
      </c>
      <c r="E16" s="109">
        <v>125831.03999999999</v>
      </c>
      <c r="F16" s="109">
        <v>786444</v>
      </c>
      <c r="G16" s="109"/>
      <c r="H16" s="231">
        <v>64</v>
      </c>
      <c r="I16" s="231">
        <v>20</v>
      </c>
      <c r="J16" s="231">
        <v>16</v>
      </c>
      <c r="K16" s="231">
        <v>100</v>
      </c>
    </row>
    <row r="17" spans="1:18" s="3" customFormat="1" ht="21" customHeight="1">
      <c r="A17" s="43" t="s">
        <v>16</v>
      </c>
      <c r="B17" s="114">
        <v>431378</v>
      </c>
      <c r="C17" s="109">
        <v>414122.88</v>
      </c>
      <c r="D17" s="109">
        <v>4313.78</v>
      </c>
      <c r="E17" s="109">
        <v>12941.34</v>
      </c>
      <c r="F17" s="109">
        <v>431378</v>
      </c>
      <c r="G17" s="109"/>
      <c r="H17" s="231">
        <v>96</v>
      </c>
      <c r="I17" s="231">
        <v>1</v>
      </c>
      <c r="J17" s="231">
        <v>3</v>
      </c>
      <c r="K17" s="231">
        <v>100</v>
      </c>
    </row>
    <row r="18" spans="1:18" s="3" customFormat="1" ht="21" customHeight="1" thickBot="1">
      <c r="A18" s="44" t="s">
        <v>17</v>
      </c>
      <c r="B18" s="114">
        <v>1549180</v>
      </c>
      <c r="C18" s="109">
        <v>1502704.6</v>
      </c>
      <c r="D18" s="109">
        <v>15491.8</v>
      </c>
      <c r="E18" s="109">
        <v>30983.599999999999</v>
      </c>
      <c r="F18" s="109">
        <v>1549180</v>
      </c>
      <c r="G18" s="280"/>
      <c r="H18" s="215">
        <v>97</v>
      </c>
      <c r="I18" s="215">
        <v>1</v>
      </c>
      <c r="J18" s="215">
        <v>2</v>
      </c>
      <c r="K18" s="216">
        <v>100</v>
      </c>
    </row>
    <row r="19" spans="1:18" s="3" customFormat="1" ht="21" customHeight="1" thickTop="1" thickBot="1">
      <c r="A19" s="45" t="s">
        <v>41</v>
      </c>
      <c r="B19" s="115">
        <v>10672306</v>
      </c>
      <c r="C19" s="115">
        <v>9810637.8300000001</v>
      </c>
      <c r="D19" s="115">
        <v>450113.39</v>
      </c>
      <c r="E19" s="115">
        <v>411554.78</v>
      </c>
      <c r="F19" s="115">
        <v>10672306</v>
      </c>
      <c r="G19" s="115"/>
      <c r="H19" s="217">
        <v>91.926129460680755</v>
      </c>
      <c r="I19" s="217">
        <v>4.2175832477067283</v>
      </c>
      <c r="J19" s="217">
        <v>3.8562872916125159</v>
      </c>
      <c r="K19" s="218">
        <v>100</v>
      </c>
    </row>
    <row r="20" spans="1:18" s="3" customFormat="1" ht="21" customHeight="1" thickTop="1" thickBot="1">
      <c r="A20" s="248" t="s">
        <v>32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53"/>
    </row>
    <row r="21" spans="1:18" s="3" customFormat="1" ht="21" customHeight="1" thickTop="1">
      <c r="A21" s="46" t="s">
        <v>85</v>
      </c>
      <c r="B21" s="116">
        <v>211209</v>
      </c>
      <c r="C21" s="109">
        <v>190088.1</v>
      </c>
      <c r="D21" s="109">
        <v>10560.45</v>
      </c>
      <c r="E21" s="109">
        <v>10560.45</v>
      </c>
      <c r="F21" s="109">
        <v>211209</v>
      </c>
      <c r="G21" s="109"/>
      <c r="H21" s="231">
        <v>90</v>
      </c>
      <c r="I21" s="231">
        <v>5</v>
      </c>
      <c r="J21" s="231">
        <v>5</v>
      </c>
      <c r="K21" s="231">
        <v>100</v>
      </c>
    </row>
    <row r="22" spans="1:18" s="3" customFormat="1" ht="21" customHeight="1">
      <c r="A22" s="47" t="s">
        <v>84</v>
      </c>
      <c r="B22" s="118">
        <v>387823</v>
      </c>
      <c r="C22" s="109">
        <v>372310.08</v>
      </c>
      <c r="D22" s="109">
        <v>3878.23</v>
      </c>
      <c r="E22" s="109">
        <v>11634.69</v>
      </c>
      <c r="F22" s="109">
        <v>387823</v>
      </c>
      <c r="G22" s="109"/>
      <c r="H22" s="231">
        <v>96</v>
      </c>
      <c r="I22" s="231">
        <v>1</v>
      </c>
      <c r="J22" s="231">
        <v>3</v>
      </c>
      <c r="K22" s="231">
        <v>100</v>
      </c>
    </row>
    <row r="23" spans="1:18" s="3" customFormat="1" ht="21" customHeight="1">
      <c r="A23" s="47" t="s">
        <v>81</v>
      </c>
      <c r="B23" s="118">
        <v>319375</v>
      </c>
      <c r="C23" s="109">
        <v>271468.75</v>
      </c>
      <c r="D23" s="109">
        <v>31937.5</v>
      </c>
      <c r="E23" s="109">
        <v>15968.75</v>
      </c>
      <c r="F23" s="109">
        <v>319375</v>
      </c>
      <c r="G23" s="109"/>
      <c r="H23" s="231">
        <v>85</v>
      </c>
      <c r="I23" s="231">
        <v>10</v>
      </c>
      <c r="J23" s="231">
        <v>5</v>
      </c>
      <c r="K23" s="231">
        <v>100</v>
      </c>
    </row>
    <row r="24" spans="1:18" s="3" customFormat="1" ht="21" customHeight="1">
      <c r="A24" s="47" t="s">
        <v>82</v>
      </c>
      <c r="B24" s="118">
        <v>448930</v>
      </c>
      <c r="C24" s="109">
        <v>399547.7</v>
      </c>
      <c r="D24" s="109">
        <v>31425.1</v>
      </c>
      <c r="E24" s="109">
        <v>17957.2</v>
      </c>
      <c r="F24" s="109">
        <v>448930</v>
      </c>
      <c r="G24" s="109"/>
      <c r="H24" s="231">
        <v>89</v>
      </c>
      <c r="I24" s="231">
        <v>7</v>
      </c>
      <c r="J24" s="231">
        <v>4</v>
      </c>
      <c r="K24" s="231">
        <v>100</v>
      </c>
    </row>
    <row r="25" spans="1:18" s="3" customFormat="1" ht="21" customHeight="1">
      <c r="A25" s="41" t="s">
        <v>80</v>
      </c>
      <c r="B25" s="118">
        <v>785000</v>
      </c>
      <c r="C25" s="109">
        <v>549500</v>
      </c>
      <c r="D25" s="109">
        <v>157000</v>
      </c>
      <c r="E25" s="109">
        <v>78500</v>
      </c>
      <c r="F25" s="109">
        <v>785000</v>
      </c>
      <c r="G25" s="109"/>
      <c r="H25" s="231">
        <v>70</v>
      </c>
      <c r="I25" s="231">
        <v>20</v>
      </c>
      <c r="J25" s="231">
        <v>10</v>
      </c>
      <c r="K25" s="231">
        <v>100</v>
      </c>
    </row>
    <row r="26" spans="1:18" s="3" customFormat="1" ht="21" customHeight="1" thickBot="1">
      <c r="A26" s="83" t="s">
        <v>83</v>
      </c>
      <c r="B26" s="116">
        <v>554500</v>
      </c>
      <c r="C26" s="109">
        <v>443600</v>
      </c>
      <c r="D26" s="109">
        <v>55450</v>
      </c>
      <c r="E26" s="109">
        <v>55450</v>
      </c>
      <c r="F26" s="109">
        <v>554500</v>
      </c>
      <c r="G26" s="109"/>
      <c r="H26" s="231">
        <v>80</v>
      </c>
      <c r="I26" s="231">
        <v>10</v>
      </c>
      <c r="J26" s="231">
        <v>10</v>
      </c>
      <c r="K26" s="231">
        <v>100</v>
      </c>
    </row>
    <row r="27" spans="1:18" s="3" customFormat="1" ht="21" customHeight="1" thickTop="1" thickBot="1">
      <c r="A27" s="63" t="s">
        <v>41</v>
      </c>
      <c r="B27" s="136">
        <v>2706837</v>
      </c>
      <c r="C27" s="136">
        <v>2226514.63</v>
      </c>
      <c r="D27" s="136">
        <v>290251.28000000003</v>
      </c>
      <c r="E27" s="136">
        <v>190071.09</v>
      </c>
      <c r="F27" s="136">
        <v>2706837</v>
      </c>
      <c r="G27" s="136"/>
      <c r="H27" s="232">
        <v>82.255216328135006</v>
      </c>
      <c r="I27" s="232">
        <v>10.722894655274775</v>
      </c>
      <c r="J27" s="232">
        <v>7.0218890165902117</v>
      </c>
      <c r="K27" s="232">
        <v>99.999999999999986</v>
      </c>
    </row>
    <row r="28" spans="1:18" s="3" customFormat="1" ht="21" customHeight="1" thickTop="1" thickBot="1">
      <c r="A28" s="248" t="s">
        <v>42</v>
      </c>
      <c r="B28" s="253">
        <f>B27+B19</f>
        <v>13379143</v>
      </c>
      <c r="C28" s="253">
        <v>12037152.460000001</v>
      </c>
      <c r="D28" s="253">
        <v>740364.67</v>
      </c>
      <c r="E28" s="253">
        <v>601625.87</v>
      </c>
      <c r="F28" s="253">
        <v>13379143</v>
      </c>
      <c r="G28" s="253"/>
      <c r="H28" s="256">
        <v>89.969532876657354</v>
      </c>
      <c r="I28" s="256">
        <v>5.5337226756601678</v>
      </c>
      <c r="J28" s="256">
        <v>4.4967444476824863</v>
      </c>
      <c r="K28" s="256">
        <v>100.00000000000001</v>
      </c>
    </row>
    <row r="29" spans="1:18" s="3" customFormat="1" ht="9" customHeight="1" thickTop="1">
      <c r="A29" s="70"/>
      <c r="B29" s="70"/>
      <c r="C29" s="70"/>
      <c r="D29" s="70"/>
      <c r="E29" s="70"/>
      <c r="F29" s="71"/>
      <c r="G29" s="71"/>
      <c r="H29" s="70"/>
      <c r="I29" s="70"/>
      <c r="J29" s="70"/>
      <c r="K29" s="71"/>
    </row>
    <row r="30" spans="1:18" s="3" customFormat="1" ht="8.25" customHeight="1" thickBot="1">
      <c r="A30" s="70"/>
      <c r="B30" s="70"/>
      <c r="C30" s="70"/>
      <c r="D30" s="70"/>
      <c r="E30" s="70"/>
      <c r="F30" s="71"/>
      <c r="G30" s="71"/>
      <c r="H30" s="70"/>
      <c r="I30" s="70"/>
      <c r="J30" s="70"/>
      <c r="K30" s="71"/>
    </row>
    <row r="31" spans="1:18" ht="21" customHeight="1">
      <c r="A31" s="305" t="s">
        <v>37</v>
      </c>
      <c r="B31" s="305"/>
      <c r="C31" s="305"/>
      <c r="D31" s="305"/>
      <c r="E31" s="52"/>
      <c r="F31" s="52"/>
      <c r="G31" s="52"/>
      <c r="H31" s="297">
        <v>88</v>
      </c>
      <c r="I31" s="52"/>
      <c r="J31" s="52"/>
      <c r="K31" s="52"/>
      <c r="L31" s="3"/>
      <c r="M31" s="3"/>
      <c r="N31" s="3"/>
      <c r="O31" s="3"/>
      <c r="P31" s="3"/>
      <c r="Q31" s="3"/>
      <c r="R31" s="3"/>
    </row>
    <row r="32" spans="1:18" s="3" customFormat="1" ht="20.100000000000001" customHeight="1">
      <c r="A32" s="70"/>
      <c r="B32" s="70"/>
      <c r="C32" s="70"/>
      <c r="D32" s="70"/>
      <c r="E32" s="70"/>
      <c r="F32" s="71"/>
      <c r="G32" s="71"/>
      <c r="H32" s="70"/>
      <c r="I32" s="70"/>
      <c r="J32" s="70"/>
      <c r="K32" s="71"/>
    </row>
    <row r="33" spans="1:22" s="3" customFormat="1" ht="20.100000000000001" customHeight="1">
      <c r="A33" s="70"/>
      <c r="B33" s="70"/>
      <c r="C33" s="70"/>
      <c r="D33" s="70"/>
      <c r="E33" s="70"/>
      <c r="F33" s="71"/>
      <c r="G33" s="71"/>
      <c r="H33" s="70"/>
      <c r="I33" s="70"/>
      <c r="J33" s="70"/>
      <c r="K33" s="71"/>
    </row>
    <row r="34" spans="1:22" s="3" customFormat="1" ht="20.100000000000001" customHeight="1">
      <c r="A34" s="70"/>
      <c r="B34" s="70"/>
      <c r="C34" s="70"/>
      <c r="D34" s="70"/>
      <c r="E34" s="70"/>
      <c r="F34" s="71"/>
      <c r="G34" s="71"/>
      <c r="H34" s="70"/>
      <c r="I34" s="70"/>
      <c r="J34" s="70"/>
      <c r="K34" s="71"/>
    </row>
    <row r="35" spans="1:22" s="3" customFormat="1" ht="20.100000000000001" customHeight="1">
      <c r="A35" s="70"/>
      <c r="B35" s="70"/>
      <c r="C35" s="70"/>
      <c r="D35" s="70"/>
      <c r="E35" s="70"/>
      <c r="F35" s="71"/>
      <c r="G35" s="71"/>
      <c r="H35" s="70"/>
      <c r="I35" s="70"/>
      <c r="J35" s="70"/>
      <c r="K35" s="71"/>
    </row>
    <row r="36" spans="1:22" s="3" customFormat="1" ht="20.100000000000001" customHeight="1" thickBot="1">
      <c r="A36" s="70"/>
      <c r="B36" s="70"/>
      <c r="C36" s="70"/>
      <c r="D36" s="70"/>
      <c r="E36" s="70"/>
      <c r="F36" s="71"/>
      <c r="G36" s="71"/>
      <c r="H36" s="70"/>
      <c r="I36" s="70"/>
      <c r="J36" s="70"/>
      <c r="K36" s="71"/>
    </row>
    <row r="37" spans="1:22" ht="21" customHeight="1" thickTop="1">
      <c r="A37" s="355" t="s">
        <v>7</v>
      </c>
      <c r="B37" s="355" t="s">
        <v>54</v>
      </c>
      <c r="C37" s="354" t="s">
        <v>90</v>
      </c>
      <c r="D37" s="354"/>
      <c r="E37" s="354"/>
      <c r="F37" s="354"/>
      <c r="G37" s="277"/>
      <c r="H37" s="354" t="s">
        <v>92</v>
      </c>
      <c r="I37" s="354"/>
      <c r="J37" s="354"/>
      <c r="K37" s="354"/>
    </row>
    <row r="38" spans="1:22" ht="21.75" customHeight="1">
      <c r="A38" s="356"/>
      <c r="B38" s="356"/>
      <c r="C38" s="85" t="s">
        <v>55</v>
      </c>
      <c r="D38" s="85" t="s">
        <v>56</v>
      </c>
      <c r="E38" s="85" t="s">
        <v>24</v>
      </c>
      <c r="F38" s="85" t="s">
        <v>18</v>
      </c>
      <c r="G38" s="85"/>
      <c r="H38" s="85" t="s">
        <v>55</v>
      </c>
      <c r="I38" s="85" t="s">
        <v>56</v>
      </c>
      <c r="J38" s="85" t="s">
        <v>24</v>
      </c>
      <c r="K38" s="85" t="s">
        <v>18</v>
      </c>
    </row>
    <row r="39" spans="1:22" s="7" customFormat="1" ht="21" customHeight="1">
      <c r="A39" s="41" t="s">
        <v>8</v>
      </c>
      <c r="B39" s="109">
        <v>447729</v>
      </c>
      <c r="C39" s="96">
        <v>93</v>
      </c>
      <c r="D39" s="96">
        <v>6</v>
      </c>
      <c r="E39" s="97">
        <v>1</v>
      </c>
      <c r="F39" s="97">
        <f>SUM(C39:E39)</f>
        <v>100</v>
      </c>
      <c r="G39" s="97"/>
      <c r="H39" s="109">
        <f>(B39*C39)/100</f>
        <v>416387.97</v>
      </c>
      <c r="I39" s="109">
        <f>(B39*D39)/100</f>
        <v>26863.74</v>
      </c>
      <c r="J39" s="109">
        <f>(B39*E39)/100</f>
        <v>4477.29</v>
      </c>
      <c r="K39" s="109">
        <f>(B39*F39)/100</f>
        <v>447729</v>
      </c>
      <c r="L39" s="21">
        <f>C39*B39/100</f>
        <v>416387.97</v>
      </c>
      <c r="M39" s="21">
        <f>D39*B39/100</f>
        <v>26863.74</v>
      </c>
      <c r="N39" s="21">
        <f>E39*B39/100</f>
        <v>4477.29</v>
      </c>
      <c r="O39" s="21">
        <f>F39*B39/100</f>
        <v>447729</v>
      </c>
      <c r="P39" s="22"/>
      <c r="Q39" s="12"/>
      <c r="R39" s="12"/>
    </row>
    <row r="40" spans="1:22" s="7" customFormat="1" ht="21" customHeight="1">
      <c r="A40" s="42" t="s">
        <v>9</v>
      </c>
      <c r="B40" s="109">
        <v>525305</v>
      </c>
      <c r="C40" s="96">
        <v>96</v>
      </c>
      <c r="D40" s="96">
        <v>1</v>
      </c>
      <c r="E40" s="97">
        <v>3</v>
      </c>
      <c r="F40" s="97">
        <f t="shared" ref="F40:F62" si="0">SUM(C40:E40)</f>
        <v>100</v>
      </c>
      <c r="G40" s="97"/>
      <c r="H40" s="109">
        <f t="shared" ref="H40:H60" si="1">(B40*C40)/100</f>
        <v>504292.8</v>
      </c>
      <c r="I40" s="109">
        <f t="shared" ref="I40:I60" si="2">(B40*D40)/100</f>
        <v>5253.05</v>
      </c>
      <c r="J40" s="112">
        <f t="shared" ref="J40:J60" si="3">(B40*E40)/100</f>
        <v>15759.15</v>
      </c>
      <c r="K40" s="112">
        <f t="shared" ref="K40:K60" si="4">(B40*F40)/100</f>
        <v>525305</v>
      </c>
      <c r="L40" s="21">
        <f t="shared" ref="L40:L62" si="5">C40*B40/100</f>
        <v>504292.8</v>
      </c>
      <c r="M40" s="21">
        <f t="shared" ref="M40:M62" si="6">D40*B40/100</f>
        <v>5253.05</v>
      </c>
      <c r="N40" s="21">
        <f t="shared" ref="N40:N62" si="7">E40*B40/100</f>
        <v>15759.15</v>
      </c>
      <c r="O40" s="21">
        <f t="shared" ref="O40:O62" si="8">F40*B40/100</f>
        <v>525305</v>
      </c>
      <c r="P40" s="25"/>
      <c r="Q40" s="25"/>
      <c r="R40" s="25"/>
      <c r="S40" s="8"/>
      <c r="T40" s="9"/>
      <c r="U40" s="9"/>
      <c r="V40" s="9"/>
    </row>
    <row r="41" spans="1:22" s="7" customFormat="1" ht="21" customHeight="1">
      <c r="A41" s="41" t="s">
        <v>61</v>
      </c>
      <c r="B41" s="109">
        <v>2975000</v>
      </c>
      <c r="C41" s="96">
        <v>99</v>
      </c>
      <c r="D41" s="96">
        <v>1</v>
      </c>
      <c r="E41" s="97"/>
      <c r="F41" s="97">
        <f t="shared" si="0"/>
        <v>100</v>
      </c>
      <c r="G41" s="97"/>
      <c r="H41" s="109">
        <f t="shared" si="1"/>
        <v>2945250</v>
      </c>
      <c r="I41" s="109">
        <f t="shared" si="2"/>
        <v>29750</v>
      </c>
      <c r="J41" s="112">
        <f t="shared" si="3"/>
        <v>0</v>
      </c>
      <c r="K41" s="112">
        <f t="shared" si="4"/>
        <v>2975000</v>
      </c>
      <c r="L41" s="21">
        <f t="shared" si="5"/>
        <v>2945250</v>
      </c>
      <c r="M41" s="21">
        <f t="shared" si="6"/>
        <v>29750</v>
      </c>
      <c r="N41" s="21">
        <f t="shared" si="7"/>
        <v>0</v>
      </c>
      <c r="O41" s="21">
        <f t="shared" si="8"/>
        <v>2975000</v>
      </c>
      <c r="P41" s="22"/>
      <c r="Q41" s="26"/>
      <c r="R41" s="26"/>
      <c r="S41" s="10"/>
      <c r="T41" s="10"/>
      <c r="U41" s="10"/>
    </row>
    <row r="42" spans="1:22" s="7" customFormat="1" ht="21" customHeight="1">
      <c r="A42" s="41" t="s">
        <v>60</v>
      </c>
      <c r="B42" s="109">
        <v>639109</v>
      </c>
      <c r="C42" s="96">
        <v>90</v>
      </c>
      <c r="D42" s="96">
        <v>8</v>
      </c>
      <c r="E42" s="97">
        <v>2</v>
      </c>
      <c r="F42" s="97">
        <f t="shared" si="0"/>
        <v>100</v>
      </c>
      <c r="G42" s="97"/>
      <c r="H42" s="109">
        <f t="shared" si="1"/>
        <v>575198.1</v>
      </c>
      <c r="I42" s="109">
        <f t="shared" si="2"/>
        <v>51128.72</v>
      </c>
      <c r="J42" s="112">
        <f t="shared" si="3"/>
        <v>12782.18</v>
      </c>
      <c r="K42" s="112">
        <f t="shared" si="4"/>
        <v>639109</v>
      </c>
      <c r="L42" s="21">
        <f t="shared" si="5"/>
        <v>575198.1</v>
      </c>
      <c r="M42" s="21">
        <f t="shared" si="6"/>
        <v>51128.72</v>
      </c>
      <c r="N42" s="21">
        <f t="shared" si="7"/>
        <v>12782.18</v>
      </c>
      <c r="O42" s="21">
        <f t="shared" si="8"/>
        <v>639109</v>
      </c>
      <c r="P42" s="208"/>
      <c r="Q42" s="208"/>
      <c r="R42" s="208"/>
      <c r="S42" s="10"/>
      <c r="T42" s="10"/>
      <c r="U42" s="10"/>
    </row>
    <row r="43" spans="1:22" s="7" customFormat="1" ht="21" customHeight="1">
      <c r="A43" s="41" t="s">
        <v>10</v>
      </c>
      <c r="B43" s="109">
        <v>645097</v>
      </c>
      <c r="C43" s="96">
        <v>96</v>
      </c>
      <c r="D43" s="96">
        <v>1</v>
      </c>
      <c r="E43" s="97">
        <v>3</v>
      </c>
      <c r="F43" s="97">
        <f t="shared" si="0"/>
        <v>100</v>
      </c>
      <c r="G43" s="97"/>
      <c r="H43" s="109">
        <f t="shared" si="1"/>
        <v>619293.12</v>
      </c>
      <c r="I43" s="109">
        <f t="shared" si="2"/>
        <v>6450.97</v>
      </c>
      <c r="J43" s="112">
        <f t="shared" si="3"/>
        <v>19352.91</v>
      </c>
      <c r="K43" s="112">
        <f t="shared" si="4"/>
        <v>645097</v>
      </c>
      <c r="L43" s="21">
        <f t="shared" si="5"/>
        <v>619293.12</v>
      </c>
      <c r="M43" s="21">
        <f t="shared" si="6"/>
        <v>6450.97</v>
      </c>
      <c r="N43" s="21">
        <f t="shared" si="7"/>
        <v>19352.91</v>
      </c>
      <c r="O43" s="21">
        <f t="shared" si="8"/>
        <v>645097</v>
      </c>
      <c r="P43" s="22"/>
      <c r="Q43" s="12"/>
      <c r="R43" s="12"/>
    </row>
    <row r="44" spans="1:22" s="7" customFormat="1" ht="21" customHeight="1">
      <c r="A44" s="41" t="s">
        <v>11</v>
      </c>
      <c r="B44" s="109">
        <v>531232</v>
      </c>
      <c r="C44" s="96">
        <v>93</v>
      </c>
      <c r="D44" s="96">
        <v>1</v>
      </c>
      <c r="E44" s="97">
        <v>6</v>
      </c>
      <c r="F44" s="97">
        <f t="shared" si="0"/>
        <v>100</v>
      </c>
      <c r="G44" s="97"/>
      <c r="H44" s="109">
        <f t="shared" si="1"/>
        <v>494045.76</v>
      </c>
      <c r="I44" s="109">
        <f t="shared" si="2"/>
        <v>5312.32</v>
      </c>
      <c r="J44" s="112">
        <f t="shared" si="3"/>
        <v>31873.919999999998</v>
      </c>
      <c r="K44" s="112">
        <f t="shared" si="4"/>
        <v>531232</v>
      </c>
      <c r="L44" s="21">
        <f t="shared" si="5"/>
        <v>494045.76</v>
      </c>
      <c r="M44" s="21">
        <f t="shared" si="6"/>
        <v>5312.32</v>
      </c>
      <c r="N44" s="21">
        <f t="shared" si="7"/>
        <v>31873.919999999998</v>
      </c>
      <c r="O44" s="21">
        <f t="shared" si="8"/>
        <v>531232</v>
      </c>
      <c r="P44" s="22"/>
      <c r="Q44" s="12"/>
      <c r="R44" s="12"/>
    </row>
    <row r="45" spans="1:22" s="7" customFormat="1" ht="21" customHeight="1">
      <c r="A45" s="41" t="s">
        <v>12</v>
      </c>
      <c r="B45" s="109">
        <v>534208</v>
      </c>
      <c r="C45" s="96">
        <v>96</v>
      </c>
      <c r="D45" s="96">
        <v>1</v>
      </c>
      <c r="E45" s="97">
        <v>3</v>
      </c>
      <c r="F45" s="97">
        <f t="shared" si="0"/>
        <v>100</v>
      </c>
      <c r="G45" s="97"/>
      <c r="H45" s="109">
        <f t="shared" si="1"/>
        <v>512839.67999999999</v>
      </c>
      <c r="I45" s="109">
        <f t="shared" si="2"/>
        <v>5342.08</v>
      </c>
      <c r="J45" s="112">
        <f t="shared" si="3"/>
        <v>16026.24</v>
      </c>
      <c r="K45" s="112">
        <f t="shared" si="4"/>
        <v>534208</v>
      </c>
      <c r="L45" s="21">
        <f t="shared" si="5"/>
        <v>512839.67999999999</v>
      </c>
      <c r="M45" s="21">
        <f t="shared" si="6"/>
        <v>5342.08</v>
      </c>
      <c r="N45" s="21">
        <f t="shared" si="7"/>
        <v>16026.24</v>
      </c>
      <c r="O45" s="21">
        <f t="shared" si="8"/>
        <v>534208</v>
      </c>
      <c r="P45" s="22"/>
      <c r="Q45" s="12"/>
      <c r="R45" s="12"/>
    </row>
    <row r="46" spans="1:22" s="7" customFormat="1" ht="21" customHeight="1">
      <c r="A46" s="43" t="s">
        <v>13</v>
      </c>
      <c r="B46" s="110">
        <v>380763</v>
      </c>
      <c r="C46" s="201">
        <v>97</v>
      </c>
      <c r="D46" s="202">
        <v>1</v>
      </c>
      <c r="E46" s="97">
        <v>2</v>
      </c>
      <c r="F46" s="97">
        <f t="shared" si="0"/>
        <v>100</v>
      </c>
      <c r="G46" s="205"/>
      <c r="H46" s="110">
        <f t="shared" si="1"/>
        <v>369340.11</v>
      </c>
      <c r="I46" s="111">
        <f t="shared" si="2"/>
        <v>3807.63</v>
      </c>
      <c r="J46" s="112">
        <f t="shared" si="3"/>
        <v>7615.26</v>
      </c>
      <c r="K46" s="112">
        <f t="shared" si="4"/>
        <v>380763</v>
      </c>
      <c r="L46" s="21">
        <f t="shared" si="5"/>
        <v>369340.11</v>
      </c>
      <c r="M46" s="21">
        <f t="shared" si="6"/>
        <v>3807.63</v>
      </c>
      <c r="N46" s="21">
        <f t="shared" si="7"/>
        <v>7615.26</v>
      </c>
      <c r="O46" s="21">
        <f t="shared" si="8"/>
        <v>380763</v>
      </c>
      <c r="P46" s="22"/>
      <c r="Q46" s="12"/>
      <c r="R46" s="12"/>
    </row>
    <row r="47" spans="1:22" s="11" customFormat="1" ht="21" customHeight="1">
      <c r="A47" s="43" t="s">
        <v>25</v>
      </c>
      <c r="B47" s="109">
        <v>533050</v>
      </c>
      <c r="C47" s="96">
        <v>92</v>
      </c>
      <c r="D47" s="96">
        <v>1</v>
      </c>
      <c r="E47" s="97">
        <v>7</v>
      </c>
      <c r="F47" s="97">
        <f t="shared" si="0"/>
        <v>100</v>
      </c>
      <c r="G47" s="97"/>
      <c r="H47" s="109">
        <f t="shared" si="1"/>
        <v>490406</v>
      </c>
      <c r="I47" s="109">
        <f t="shared" si="2"/>
        <v>5330.5</v>
      </c>
      <c r="J47" s="112">
        <f t="shared" si="3"/>
        <v>37313.5</v>
      </c>
      <c r="K47" s="112">
        <f t="shared" si="4"/>
        <v>533050</v>
      </c>
      <c r="L47" s="21">
        <f t="shared" si="5"/>
        <v>490406</v>
      </c>
      <c r="M47" s="21">
        <f t="shared" si="6"/>
        <v>5330.5</v>
      </c>
      <c r="N47" s="21">
        <f t="shared" si="7"/>
        <v>37313.5</v>
      </c>
      <c r="O47" s="21">
        <f t="shared" si="8"/>
        <v>533050</v>
      </c>
      <c r="P47" s="22"/>
      <c r="Q47" s="12"/>
      <c r="R47" s="12"/>
    </row>
    <row r="48" spans="1:22" s="11" customFormat="1" ht="21" customHeight="1">
      <c r="A48" s="43" t="s">
        <v>14</v>
      </c>
      <c r="B48" s="114">
        <v>444701</v>
      </c>
      <c r="C48" s="99">
        <v>65</v>
      </c>
      <c r="D48" s="99">
        <v>20</v>
      </c>
      <c r="E48" s="97">
        <v>15</v>
      </c>
      <c r="F48" s="97">
        <f t="shared" si="0"/>
        <v>100</v>
      </c>
      <c r="G48" s="97"/>
      <c r="H48" s="114">
        <f t="shared" si="1"/>
        <v>289055.65000000002</v>
      </c>
      <c r="I48" s="114">
        <f t="shared" si="2"/>
        <v>88940.2</v>
      </c>
      <c r="J48" s="112">
        <f t="shared" si="3"/>
        <v>66705.149999999994</v>
      </c>
      <c r="K48" s="112">
        <f t="shared" si="4"/>
        <v>444701</v>
      </c>
      <c r="L48" s="21">
        <f t="shared" si="5"/>
        <v>289055.65000000002</v>
      </c>
      <c r="M48" s="21">
        <f t="shared" si="6"/>
        <v>88940.2</v>
      </c>
      <c r="N48" s="21">
        <f t="shared" si="7"/>
        <v>66705.149999999994</v>
      </c>
      <c r="O48" s="21">
        <f t="shared" si="8"/>
        <v>444701</v>
      </c>
      <c r="P48" s="22"/>
      <c r="Q48" s="12"/>
      <c r="R48" s="12"/>
    </row>
    <row r="49" spans="1:18" s="11" customFormat="1" ht="21" customHeight="1">
      <c r="A49" s="43" t="s">
        <v>26</v>
      </c>
      <c r="B49" s="114">
        <v>249110</v>
      </c>
      <c r="C49" s="99">
        <v>70</v>
      </c>
      <c r="D49" s="99">
        <v>18</v>
      </c>
      <c r="E49" s="97">
        <v>12</v>
      </c>
      <c r="F49" s="97">
        <f t="shared" si="0"/>
        <v>100</v>
      </c>
      <c r="G49" s="97"/>
      <c r="H49" s="114">
        <f t="shared" si="1"/>
        <v>174377</v>
      </c>
      <c r="I49" s="114">
        <f t="shared" si="2"/>
        <v>44839.8</v>
      </c>
      <c r="J49" s="112">
        <f t="shared" si="3"/>
        <v>29893.200000000001</v>
      </c>
      <c r="K49" s="112">
        <f t="shared" si="4"/>
        <v>249110</v>
      </c>
      <c r="L49" s="21">
        <f t="shared" si="5"/>
        <v>174377</v>
      </c>
      <c r="M49" s="21">
        <f t="shared" si="6"/>
        <v>44839.8</v>
      </c>
      <c r="N49" s="21">
        <f t="shared" si="7"/>
        <v>29893.200000000001</v>
      </c>
      <c r="O49" s="21">
        <f t="shared" si="8"/>
        <v>249110</v>
      </c>
      <c r="P49" s="22"/>
      <c r="Q49" s="12"/>
      <c r="R49" s="12"/>
    </row>
    <row r="50" spans="1:18" s="11" customFormat="1" ht="21" customHeight="1">
      <c r="A50" s="43" t="s">
        <v>15</v>
      </c>
      <c r="B50" s="114">
        <v>786444</v>
      </c>
      <c r="C50" s="99">
        <v>64</v>
      </c>
      <c r="D50" s="99">
        <v>20</v>
      </c>
      <c r="E50" s="97">
        <v>16</v>
      </c>
      <c r="F50" s="97">
        <f t="shared" si="0"/>
        <v>100</v>
      </c>
      <c r="G50" s="97"/>
      <c r="H50" s="114">
        <f t="shared" si="1"/>
        <v>503324.15999999997</v>
      </c>
      <c r="I50" s="114">
        <f t="shared" si="2"/>
        <v>157288.79999999999</v>
      </c>
      <c r="J50" s="112">
        <f t="shared" si="3"/>
        <v>125831.03999999999</v>
      </c>
      <c r="K50" s="112">
        <f t="shared" si="4"/>
        <v>786444</v>
      </c>
      <c r="L50" s="21">
        <f t="shared" si="5"/>
        <v>503324.15999999997</v>
      </c>
      <c r="M50" s="21">
        <f t="shared" si="6"/>
        <v>157288.79999999999</v>
      </c>
      <c r="N50" s="21">
        <f t="shared" si="7"/>
        <v>125831.03999999999</v>
      </c>
      <c r="O50" s="21">
        <f t="shared" si="8"/>
        <v>786444</v>
      </c>
      <c r="P50" s="22"/>
      <c r="Q50" s="12"/>
      <c r="R50" s="12"/>
    </row>
    <row r="51" spans="1:18" s="11" customFormat="1" ht="21" customHeight="1">
      <c r="A51" s="43" t="s">
        <v>16</v>
      </c>
      <c r="B51" s="114">
        <v>431378</v>
      </c>
      <c r="C51" s="99">
        <v>96</v>
      </c>
      <c r="D51" s="99">
        <v>1</v>
      </c>
      <c r="E51" s="97">
        <v>3</v>
      </c>
      <c r="F51" s="97">
        <f t="shared" si="0"/>
        <v>100</v>
      </c>
      <c r="G51" s="97"/>
      <c r="H51" s="114">
        <f t="shared" si="1"/>
        <v>414122.88</v>
      </c>
      <c r="I51" s="114">
        <f t="shared" si="2"/>
        <v>4313.78</v>
      </c>
      <c r="J51" s="112">
        <f t="shared" si="3"/>
        <v>12941.34</v>
      </c>
      <c r="K51" s="112">
        <f t="shared" si="4"/>
        <v>431378</v>
      </c>
      <c r="L51" s="21">
        <f t="shared" si="5"/>
        <v>414122.88</v>
      </c>
      <c r="M51" s="21">
        <f t="shared" si="6"/>
        <v>4313.78</v>
      </c>
      <c r="N51" s="21">
        <f t="shared" si="7"/>
        <v>12941.34</v>
      </c>
      <c r="O51" s="21">
        <f t="shared" si="8"/>
        <v>431378</v>
      </c>
      <c r="P51" s="22"/>
      <c r="Q51" s="12"/>
      <c r="R51" s="12"/>
    </row>
    <row r="52" spans="1:18" s="11" customFormat="1" ht="21" customHeight="1" thickBot="1">
      <c r="A52" s="44" t="s">
        <v>17</v>
      </c>
      <c r="B52" s="114">
        <v>1549180</v>
      </c>
      <c r="C52" s="99">
        <v>97</v>
      </c>
      <c r="D52" s="99">
        <v>1</v>
      </c>
      <c r="E52" s="97">
        <v>2</v>
      </c>
      <c r="F52" s="97">
        <f t="shared" si="0"/>
        <v>100</v>
      </c>
      <c r="G52" s="97"/>
      <c r="H52" s="114">
        <f t="shared" si="1"/>
        <v>1502704.6</v>
      </c>
      <c r="I52" s="114">
        <f t="shared" si="2"/>
        <v>15491.8</v>
      </c>
      <c r="J52" s="112">
        <f t="shared" si="3"/>
        <v>30983.599999999999</v>
      </c>
      <c r="K52" s="112">
        <f t="shared" si="4"/>
        <v>1549180</v>
      </c>
      <c r="L52" s="21">
        <f t="shared" si="5"/>
        <v>1502704.6</v>
      </c>
      <c r="M52" s="21">
        <f t="shared" si="6"/>
        <v>15491.8</v>
      </c>
      <c r="N52" s="21">
        <f t="shared" si="7"/>
        <v>30983.599999999999</v>
      </c>
      <c r="O52" s="21">
        <f t="shared" si="8"/>
        <v>1549180</v>
      </c>
      <c r="P52" s="22"/>
      <c r="Q52" s="12"/>
      <c r="R52" s="12"/>
    </row>
    <row r="53" spans="1:18" s="7" customFormat="1" ht="21" customHeight="1" thickTop="1" thickBot="1">
      <c r="A53" s="45" t="s">
        <v>41</v>
      </c>
      <c r="B53" s="115">
        <v>10672306</v>
      </c>
      <c r="C53" s="119">
        <f>H53/$B$53*100</f>
        <v>91.926129460680755</v>
      </c>
      <c r="D53" s="119">
        <f t="shared" ref="D53:F53" si="9">I53/$B$53*100</f>
        <v>4.2175832477067283</v>
      </c>
      <c r="E53" s="119">
        <f t="shared" si="9"/>
        <v>3.8562872916125159</v>
      </c>
      <c r="F53" s="119">
        <f t="shared" si="9"/>
        <v>100</v>
      </c>
      <c r="G53" s="119"/>
      <c r="H53" s="115">
        <f>SUM(H39:H52)</f>
        <v>9810637.8300000001</v>
      </c>
      <c r="I53" s="115">
        <f t="shared" ref="I53:K53" si="10">SUM(I39:I52)</f>
        <v>450113.39</v>
      </c>
      <c r="J53" s="115">
        <f t="shared" si="10"/>
        <v>411554.78</v>
      </c>
      <c r="K53" s="115">
        <f t="shared" si="10"/>
        <v>10672306</v>
      </c>
      <c r="L53" s="21">
        <f t="shared" si="5"/>
        <v>9810637.8300000001</v>
      </c>
      <c r="M53" s="21">
        <f t="shared" si="6"/>
        <v>450113.39</v>
      </c>
      <c r="N53" s="21">
        <f t="shared" si="7"/>
        <v>411554.78</v>
      </c>
      <c r="O53" s="21">
        <f t="shared" si="8"/>
        <v>10672306</v>
      </c>
      <c r="P53" s="22"/>
      <c r="Q53" s="12"/>
      <c r="R53" s="12"/>
    </row>
    <row r="54" spans="1:18" s="7" customFormat="1" ht="21" customHeight="1" thickTop="1" thickBot="1">
      <c r="A54" s="87" t="s">
        <v>32</v>
      </c>
      <c r="B54" s="125"/>
      <c r="C54" s="89"/>
      <c r="D54" s="89"/>
      <c r="E54" s="101"/>
      <c r="F54" s="101"/>
      <c r="G54" s="101"/>
      <c r="H54" s="125"/>
      <c r="I54" s="125"/>
      <c r="J54" s="126"/>
      <c r="K54" s="126"/>
      <c r="L54" s="21"/>
      <c r="M54" s="21"/>
      <c r="N54" s="21"/>
      <c r="O54" s="21"/>
      <c r="P54" s="24"/>
      <c r="Q54" s="27"/>
      <c r="R54" s="12"/>
    </row>
    <row r="55" spans="1:18" s="7" customFormat="1" ht="21" customHeight="1" thickTop="1">
      <c r="A55" s="46" t="s">
        <v>85</v>
      </c>
      <c r="B55" s="116">
        <v>211209</v>
      </c>
      <c r="C55" s="121">
        <v>90</v>
      </c>
      <c r="D55" s="121">
        <v>5</v>
      </c>
      <c r="E55" s="102">
        <v>5</v>
      </c>
      <c r="F55" s="102">
        <f t="shared" si="0"/>
        <v>100</v>
      </c>
      <c r="G55" s="102"/>
      <c r="H55" s="116">
        <f t="shared" si="1"/>
        <v>190088.1</v>
      </c>
      <c r="I55" s="116">
        <f t="shared" si="2"/>
        <v>10560.45</v>
      </c>
      <c r="J55" s="117">
        <f t="shared" si="3"/>
        <v>10560.45</v>
      </c>
      <c r="K55" s="117">
        <f t="shared" si="4"/>
        <v>211209</v>
      </c>
      <c r="L55" s="21">
        <f t="shared" si="5"/>
        <v>190088.1</v>
      </c>
      <c r="M55" s="21">
        <f t="shared" si="6"/>
        <v>10560.45</v>
      </c>
      <c r="N55" s="21">
        <f t="shared" si="7"/>
        <v>10560.45</v>
      </c>
      <c r="O55" s="21">
        <f t="shared" si="8"/>
        <v>211209</v>
      </c>
      <c r="P55" s="22"/>
      <c r="Q55" s="12"/>
      <c r="R55" s="12"/>
    </row>
    <row r="56" spans="1:18" s="7" customFormat="1" ht="21" customHeight="1">
      <c r="A56" s="47" t="s">
        <v>84</v>
      </c>
      <c r="B56" s="118">
        <v>387823</v>
      </c>
      <c r="C56" s="122">
        <v>96</v>
      </c>
      <c r="D56" s="122">
        <v>1</v>
      </c>
      <c r="E56" s="97">
        <v>3</v>
      </c>
      <c r="F56" s="97">
        <f t="shared" si="0"/>
        <v>100</v>
      </c>
      <c r="G56" s="97"/>
      <c r="H56" s="118">
        <f t="shared" si="1"/>
        <v>372310.08</v>
      </c>
      <c r="I56" s="118">
        <f t="shared" si="2"/>
        <v>3878.23</v>
      </c>
      <c r="J56" s="112">
        <f t="shared" si="3"/>
        <v>11634.69</v>
      </c>
      <c r="K56" s="112">
        <f t="shared" si="4"/>
        <v>387823</v>
      </c>
      <c r="L56" s="21">
        <f t="shared" si="5"/>
        <v>372310.08</v>
      </c>
      <c r="M56" s="21">
        <f t="shared" si="6"/>
        <v>3878.23</v>
      </c>
      <c r="N56" s="21">
        <f t="shared" si="7"/>
        <v>11634.69</v>
      </c>
      <c r="O56" s="21">
        <f t="shared" si="8"/>
        <v>387823</v>
      </c>
      <c r="P56" s="22"/>
      <c r="Q56" s="12"/>
      <c r="R56" s="12"/>
    </row>
    <row r="57" spans="1:18" s="7" customFormat="1" ht="21" customHeight="1">
      <c r="A57" s="47" t="s">
        <v>81</v>
      </c>
      <c r="B57" s="118">
        <v>319375</v>
      </c>
      <c r="C57" s="122">
        <v>85</v>
      </c>
      <c r="D57" s="122">
        <v>10</v>
      </c>
      <c r="E57" s="97">
        <v>5</v>
      </c>
      <c r="F57" s="97">
        <f t="shared" si="0"/>
        <v>100</v>
      </c>
      <c r="G57" s="97"/>
      <c r="H57" s="118">
        <f t="shared" si="1"/>
        <v>271468.75</v>
      </c>
      <c r="I57" s="118">
        <f t="shared" si="2"/>
        <v>31937.5</v>
      </c>
      <c r="J57" s="112">
        <f t="shared" si="3"/>
        <v>15968.75</v>
      </c>
      <c r="K57" s="112">
        <f t="shared" si="4"/>
        <v>319375</v>
      </c>
      <c r="L57" s="21">
        <f t="shared" si="5"/>
        <v>271468.75</v>
      </c>
      <c r="M57" s="21">
        <f t="shared" si="6"/>
        <v>31937.5</v>
      </c>
      <c r="N57" s="21">
        <f t="shared" si="7"/>
        <v>15968.75</v>
      </c>
      <c r="O57" s="21">
        <f t="shared" si="8"/>
        <v>319375</v>
      </c>
      <c r="P57" s="22"/>
      <c r="Q57" s="12"/>
      <c r="R57" s="12"/>
    </row>
    <row r="58" spans="1:18" s="7" customFormat="1" ht="21" customHeight="1">
      <c r="A58" s="47" t="s">
        <v>82</v>
      </c>
      <c r="B58" s="118">
        <v>448930</v>
      </c>
      <c r="C58" s="122">
        <v>89</v>
      </c>
      <c r="D58" s="122">
        <v>7</v>
      </c>
      <c r="E58" s="97">
        <v>4</v>
      </c>
      <c r="F58" s="97">
        <f t="shared" si="0"/>
        <v>100</v>
      </c>
      <c r="G58" s="97"/>
      <c r="H58" s="118">
        <f t="shared" si="1"/>
        <v>399547.7</v>
      </c>
      <c r="I58" s="118">
        <f t="shared" si="2"/>
        <v>31425.1</v>
      </c>
      <c r="J58" s="112">
        <f t="shared" si="3"/>
        <v>17957.2</v>
      </c>
      <c r="K58" s="112">
        <f t="shared" si="4"/>
        <v>448930</v>
      </c>
      <c r="L58" s="21">
        <f t="shared" si="5"/>
        <v>399547.7</v>
      </c>
      <c r="M58" s="21">
        <f t="shared" si="6"/>
        <v>31425.1</v>
      </c>
      <c r="N58" s="21">
        <f t="shared" si="7"/>
        <v>17957.2</v>
      </c>
      <c r="O58" s="21">
        <f t="shared" si="8"/>
        <v>448930</v>
      </c>
      <c r="P58" s="22"/>
      <c r="Q58" s="12"/>
      <c r="R58" s="12"/>
    </row>
    <row r="59" spans="1:18" s="7" customFormat="1" ht="21" customHeight="1">
      <c r="A59" s="41" t="s">
        <v>80</v>
      </c>
      <c r="B59" s="118">
        <v>785000</v>
      </c>
      <c r="C59" s="122">
        <v>70</v>
      </c>
      <c r="D59" s="122">
        <v>20</v>
      </c>
      <c r="E59" s="97">
        <v>10</v>
      </c>
      <c r="F59" s="97">
        <f t="shared" si="0"/>
        <v>100</v>
      </c>
      <c r="G59" s="97"/>
      <c r="H59" s="118">
        <f t="shared" si="1"/>
        <v>549500</v>
      </c>
      <c r="I59" s="118">
        <f t="shared" si="2"/>
        <v>157000</v>
      </c>
      <c r="J59" s="112">
        <f t="shared" si="3"/>
        <v>78500</v>
      </c>
      <c r="K59" s="112">
        <f t="shared" si="4"/>
        <v>785000</v>
      </c>
      <c r="L59" s="21">
        <f t="shared" si="5"/>
        <v>549500</v>
      </c>
      <c r="M59" s="21">
        <f t="shared" si="6"/>
        <v>157000</v>
      </c>
      <c r="N59" s="21">
        <f t="shared" si="7"/>
        <v>78500</v>
      </c>
      <c r="O59" s="21">
        <f t="shared" si="8"/>
        <v>785000</v>
      </c>
      <c r="P59" s="22"/>
      <c r="Q59" s="12"/>
      <c r="R59" s="12"/>
    </row>
    <row r="60" spans="1:18" s="7" customFormat="1" ht="21" customHeight="1" thickBot="1">
      <c r="A60" s="83" t="s">
        <v>83</v>
      </c>
      <c r="B60" s="116">
        <v>554500</v>
      </c>
      <c r="C60" s="121">
        <v>80</v>
      </c>
      <c r="D60" s="121">
        <v>10</v>
      </c>
      <c r="E60" s="102">
        <v>10</v>
      </c>
      <c r="F60" s="102">
        <f t="shared" si="0"/>
        <v>100</v>
      </c>
      <c r="G60" s="102"/>
      <c r="H60" s="116">
        <f t="shared" si="1"/>
        <v>443600</v>
      </c>
      <c r="I60" s="116">
        <f t="shared" si="2"/>
        <v>55450</v>
      </c>
      <c r="J60" s="117">
        <f t="shared" si="3"/>
        <v>55450</v>
      </c>
      <c r="K60" s="117">
        <f t="shared" si="4"/>
        <v>554500</v>
      </c>
      <c r="L60" s="21">
        <f t="shared" si="5"/>
        <v>443600</v>
      </c>
      <c r="M60" s="21">
        <f t="shared" si="6"/>
        <v>55450</v>
      </c>
      <c r="N60" s="21">
        <f t="shared" si="7"/>
        <v>55450</v>
      </c>
      <c r="O60" s="21">
        <f t="shared" si="8"/>
        <v>554500</v>
      </c>
      <c r="P60" s="22"/>
      <c r="Q60" s="12"/>
      <c r="R60" s="12"/>
    </row>
    <row r="61" spans="1:18" s="7" customFormat="1" ht="21" customHeight="1" thickTop="1" thickBot="1">
      <c r="A61" s="63" t="s">
        <v>41</v>
      </c>
      <c r="B61" s="136">
        <v>2706837</v>
      </c>
      <c r="C61" s="123">
        <f>H61/$B$61*100</f>
        <v>82.255216328135006</v>
      </c>
      <c r="D61" s="123">
        <f t="shared" ref="D61:E61" si="11">I61/$B$61*100</f>
        <v>10.722894655274775</v>
      </c>
      <c r="E61" s="123">
        <f t="shared" si="11"/>
        <v>7.0218890165902117</v>
      </c>
      <c r="F61" s="123">
        <f t="shared" si="0"/>
        <v>99.999999999999986</v>
      </c>
      <c r="G61" s="123"/>
      <c r="H61" s="136">
        <f>SUM(H55:H60)</f>
        <v>2226514.63</v>
      </c>
      <c r="I61" s="136">
        <f t="shared" ref="I61:K61" si="12">SUM(I55:I60)</f>
        <v>290251.28000000003</v>
      </c>
      <c r="J61" s="136">
        <f t="shared" si="12"/>
        <v>190071.09</v>
      </c>
      <c r="K61" s="136">
        <f t="shared" si="12"/>
        <v>2706837</v>
      </c>
      <c r="L61" s="21">
        <f t="shared" si="5"/>
        <v>2226514.63</v>
      </c>
      <c r="M61" s="21">
        <f t="shared" si="6"/>
        <v>290251.28000000009</v>
      </c>
      <c r="N61" s="21">
        <f t="shared" si="7"/>
        <v>190071.09</v>
      </c>
      <c r="O61" s="21">
        <f t="shared" si="8"/>
        <v>2706836.9999999995</v>
      </c>
      <c r="P61" s="22"/>
      <c r="Q61" s="12"/>
      <c r="R61" s="12"/>
    </row>
    <row r="62" spans="1:18" s="7" customFormat="1" ht="21" customHeight="1" thickTop="1" thickBot="1">
      <c r="A62" s="87" t="s">
        <v>42</v>
      </c>
      <c r="B62" s="125">
        <f>B61+B53</f>
        <v>13379143</v>
      </c>
      <c r="C62" s="120">
        <f>H62/$B$62*100</f>
        <v>89.969532876657354</v>
      </c>
      <c r="D62" s="120">
        <f t="shared" ref="D62:E62" si="13">I62/$B$62*100</f>
        <v>5.5337226756601678</v>
      </c>
      <c r="E62" s="120">
        <f t="shared" si="13"/>
        <v>4.4967444476824863</v>
      </c>
      <c r="F62" s="120">
        <f t="shared" si="0"/>
        <v>100.00000000000001</v>
      </c>
      <c r="G62" s="120"/>
      <c r="H62" s="125">
        <f>H61+H53</f>
        <v>12037152.460000001</v>
      </c>
      <c r="I62" s="125">
        <f t="shared" ref="I62:K62" si="14">I61+I53</f>
        <v>740364.67</v>
      </c>
      <c r="J62" s="125">
        <f t="shared" si="14"/>
        <v>601625.87</v>
      </c>
      <c r="K62" s="125">
        <f t="shared" si="14"/>
        <v>13379143</v>
      </c>
      <c r="L62" s="21">
        <f t="shared" si="5"/>
        <v>12037152.460000001</v>
      </c>
      <c r="M62" s="21">
        <f t="shared" si="6"/>
        <v>740364.67</v>
      </c>
      <c r="N62" s="21">
        <f t="shared" si="7"/>
        <v>601625.87</v>
      </c>
      <c r="O62" s="21">
        <f t="shared" si="8"/>
        <v>13379143.000000002</v>
      </c>
      <c r="P62" s="22"/>
      <c r="Q62" s="12"/>
      <c r="R62" s="12"/>
    </row>
    <row r="63" spans="1:18" s="7" customFormat="1" ht="9" customHeight="1" thickTop="1">
      <c r="A63" s="48"/>
      <c r="B63" s="49"/>
      <c r="C63" s="49"/>
      <c r="D63" s="49"/>
      <c r="E63" s="50"/>
      <c r="F63" s="50"/>
      <c r="G63" s="50"/>
      <c r="H63" s="49"/>
      <c r="I63" s="49"/>
      <c r="J63" s="50"/>
      <c r="K63" s="50"/>
      <c r="L63" s="21"/>
      <c r="M63" s="17"/>
      <c r="N63" s="17"/>
      <c r="O63" s="17"/>
      <c r="P63" s="22"/>
      <c r="Q63" s="12"/>
      <c r="R63" s="12"/>
    </row>
    <row r="64" spans="1:18">
      <c r="L64" s="3"/>
      <c r="M64" s="3"/>
      <c r="N64" s="3"/>
      <c r="O64" s="3"/>
      <c r="P64" s="3"/>
      <c r="Q64" s="3"/>
      <c r="R64" s="3"/>
    </row>
    <row r="65" spans="12:18">
      <c r="L65" s="3"/>
      <c r="M65" s="3"/>
      <c r="N65" s="3"/>
      <c r="O65" s="3"/>
      <c r="P65" s="3"/>
      <c r="Q65" s="3"/>
      <c r="R65" s="3"/>
    </row>
    <row r="66" spans="12:18">
      <c r="L66" s="3"/>
      <c r="M66" s="3"/>
      <c r="N66" s="3"/>
      <c r="O66" s="3"/>
      <c r="P66" s="3"/>
      <c r="Q66" s="3"/>
      <c r="R66" s="3"/>
    </row>
    <row r="67" spans="12:18">
      <c r="L67" s="3"/>
      <c r="M67" s="3"/>
      <c r="N67" s="3"/>
      <c r="O67" s="3"/>
      <c r="P67" s="3"/>
      <c r="Q67" s="3"/>
      <c r="R67" s="3"/>
    </row>
    <row r="68" spans="12:18">
      <c r="L68" s="3"/>
      <c r="M68" s="3"/>
      <c r="N68" s="3"/>
      <c r="O68" s="3"/>
      <c r="P68" s="3"/>
      <c r="Q68" s="3"/>
      <c r="R68" s="3"/>
    </row>
  </sheetData>
  <dataConsolidate/>
  <mergeCells count="12">
    <mergeCell ref="H37:K37"/>
    <mergeCell ref="A1:K1"/>
    <mergeCell ref="A31:D31"/>
    <mergeCell ref="B37:B38"/>
    <mergeCell ref="C37:F37"/>
    <mergeCell ref="A2:F2"/>
    <mergeCell ref="A37:A38"/>
    <mergeCell ref="A3:A4"/>
    <mergeCell ref="B3:B4"/>
    <mergeCell ref="C3:F3"/>
    <mergeCell ref="H3:K3"/>
    <mergeCell ref="G3:G4"/>
  </mergeCells>
  <phoneticPr fontId="0" type="noConversion"/>
  <printOptions horizontalCentered="1"/>
  <pageMargins left="0.78740157480314965" right="0.82677165354330717" top="0.39370078740157483" bottom="0.19685039370078741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O59"/>
  <sheetViews>
    <sheetView rightToLeft="1" view="pageBreakPreview" topLeftCell="A13" zoomScaleSheetLayoutView="100" workbookViewId="0">
      <selection activeCell="A35" sqref="A35:A36"/>
    </sheetView>
  </sheetViews>
  <sheetFormatPr defaultColWidth="9.125" defaultRowHeight="14.25"/>
  <cols>
    <col min="1" max="4" width="12.375" style="7" customWidth="1"/>
    <col min="5" max="5" width="0.875" style="7" customWidth="1"/>
    <col min="6" max="8" width="12.625" style="7" customWidth="1"/>
    <col min="9" max="9" width="0.625" style="7" customWidth="1"/>
    <col min="10" max="12" width="10.625" style="7" customWidth="1"/>
    <col min="13" max="13" width="11.25" style="7" customWidth="1"/>
    <col min="14" max="14" width="9.125" style="7"/>
    <col min="15" max="15" width="15.125" style="7" customWidth="1"/>
    <col min="16" max="16384" width="9.125" style="7"/>
  </cols>
  <sheetData>
    <row r="1" spans="1:15" ht="19.5" customHeight="1">
      <c r="A1" s="300" t="s">
        <v>58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</row>
    <row r="2" spans="1:15" ht="18" customHeight="1" thickBot="1">
      <c r="A2" s="301" t="s">
        <v>95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5" ht="18.75" customHeight="1" thickTop="1">
      <c r="A3" s="302" t="s">
        <v>7</v>
      </c>
      <c r="B3" s="304" t="s">
        <v>107</v>
      </c>
      <c r="C3" s="304"/>
      <c r="D3" s="304"/>
      <c r="E3" s="284"/>
      <c r="F3" s="304" t="s">
        <v>19</v>
      </c>
      <c r="G3" s="304"/>
      <c r="H3" s="304"/>
      <c r="I3" s="306"/>
      <c r="J3" s="304" t="s">
        <v>31</v>
      </c>
      <c r="K3" s="304"/>
      <c r="L3" s="304"/>
    </row>
    <row r="4" spans="1:15" ht="18.75" customHeight="1">
      <c r="A4" s="303"/>
      <c r="B4" s="247" t="s">
        <v>0</v>
      </c>
      <c r="C4" s="247" t="s">
        <v>1</v>
      </c>
      <c r="D4" s="247" t="s">
        <v>18</v>
      </c>
      <c r="E4" s="282"/>
      <c r="F4" s="247" t="s">
        <v>0</v>
      </c>
      <c r="G4" s="247" t="s">
        <v>1</v>
      </c>
      <c r="H4" s="247" t="s">
        <v>18</v>
      </c>
      <c r="I4" s="307"/>
      <c r="J4" s="247" t="s">
        <v>23</v>
      </c>
      <c r="K4" s="247" t="s">
        <v>67</v>
      </c>
      <c r="L4" s="247" t="s">
        <v>18</v>
      </c>
    </row>
    <row r="5" spans="1:15" ht="21" customHeight="1">
      <c r="A5" s="41" t="s">
        <v>8</v>
      </c>
      <c r="B5" s="109">
        <v>1145443</v>
      </c>
      <c r="C5" s="109">
        <v>402769</v>
      </c>
      <c r="D5" s="109">
        <f t="shared" ref="D5:D19" si="0">SUM(B5:C5)</f>
        <v>1548212</v>
      </c>
      <c r="E5" s="286"/>
      <c r="F5" s="109">
        <v>1030899</v>
      </c>
      <c r="G5" s="109">
        <v>281938</v>
      </c>
      <c r="H5" s="109">
        <v>1312837</v>
      </c>
      <c r="I5" s="109"/>
      <c r="J5" s="97">
        <v>90</v>
      </c>
      <c r="K5" s="97">
        <v>70</v>
      </c>
      <c r="L5" s="97">
        <v>84.796978708342266</v>
      </c>
      <c r="M5" s="7">
        <v>1145443</v>
      </c>
      <c r="N5" s="7">
        <v>402769</v>
      </c>
      <c r="O5" s="7">
        <f>M5+N5</f>
        <v>1548212</v>
      </c>
    </row>
    <row r="6" spans="1:15" ht="21" customHeight="1">
      <c r="A6" s="42" t="s">
        <v>9</v>
      </c>
      <c r="B6" s="109">
        <v>781218</v>
      </c>
      <c r="C6" s="109">
        <v>803730</v>
      </c>
      <c r="D6" s="109">
        <f t="shared" si="0"/>
        <v>1584948</v>
      </c>
      <c r="E6" s="287"/>
      <c r="F6" s="109">
        <v>781218</v>
      </c>
      <c r="G6" s="109">
        <v>683171</v>
      </c>
      <c r="H6" s="109">
        <v>1464389</v>
      </c>
      <c r="I6" s="109"/>
      <c r="J6" s="97">
        <v>100</v>
      </c>
      <c r="K6" s="97">
        <v>85</v>
      </c>
      <c r="L6" s="97">
        <v>92.393504392573135</v>
      </c>
      <c r="M6" s="7">
        <v>781218</v>
      </c>
      <c r="N6" s="7">
        <v>803730</v>
      </c>
      <c r="O6" s="7">
        <f t="shared" ref="O6:O19" si="1">M6+N6</f>
        <v>1584948</v>
      </c>
    </row>
    <row r="7" spans="1:15" ht="21" customHeight="1">
      <c r="A7" s="41" t="s">
        <v>61</v>
      </c>
      <c r="B7" s="109">
        <v>5812075</v>
      </c>
      <c r="C7" s="190">
        <v>0</v>
      </c>
      <c r="D7" s="109">
        <f t="shared" si="0"/>
        <v>5812075</v>
      </c>
      <c r="E7" s="286"/>
      <c r="F7" s="109">
        <v>5812075</v>
      </c>
      <c r="G7" s="190">
        <v>0</v>
      </c>
      <c r="H7" s="109">
        <v>5812075</v>
      </c>
      <c r="I7" s="109"/>
      <c r="J7" s="97">
        <v>100</v>
      </c>
      <c r="K7" s="190">
        <v>0</v>
      </c>
      <c r="L7" s="98">
        <v>100</v>
      </c>
      <c r="M7" s="225">
        <v>5812075</v>
      </c>
      <c r="N7" s="225">
        <v>0</v>
      </c>
      <c r="O7" s="226">
        <f>M7+N7</f>
        <v>5812075</v>
      </c>
    </row>
    <row r="8" spans="1:15" ht="21" customHeight="1">
      <c r="A8" s="41" t="s">
        <v>60</v>
      </c>
      <c r="B8" s="109">
        <v>1083454</v>
      </c>
      <c r="C8" s="109">
        <v>982359</v>
      </c>
      <c r="D8" s="109">
        <f t="shared" si="0"/>
        <v>2065813</v>
      </c>
      <c r="E8" s="286"/>
      <c r="F8" s="109">
        <v>476720</v>
      </c>
      <c r="G8" s="109">
        <v>677828</v>
      </c>
      <c r="H8" s="109">
        <v>1154548</v>
      </c>
      <c r="I8" s="109"/>
      <c r="J8" s="97">
        <v>44</v>
      </c>
      <c r="K8" s="97">
        <v>69</v>
      </c>
      <c r="L8" s="97">
        <v>55.888311284709701</v>
      </c>
      <c r="M8" s="225">
        <v>1083454</v>
      </c>
      <c r="N8" s="225">
        <v>982359</v>
      </c>
      <c r="O8" s="226">
        <f>M8+N8</f>
        <v>2065813</v>
      </c>
    </row>
    <row r="9" spans="1:15" ht="21" customHeight="1">
      <c r="A9" s="41" t="s">
        <v>10</v>
      </c>
      <c r="B9" s="110">
        <v>966778</v>
      </c>
      <c r="C9" s="110">
        <v>1032256</v>
      </c>
      <c r="D9" s="111">
        <f t="shared" si="0"/>
        <v>1999034</v>
      </c>
      <c r="E9" s="286"/>
      <c r="F9" s="109">
        <v>850765</v>
      </c>
      <c r="G9" s="109">
        <v>681289</v>
      </c>
      <c r="H9" s="109">
        <v>1532054</v>
      </c>
      <c r="I9" s="109"/>
      <c r="J9" s="97">
        <v>88</v>
      </c>
      <c r="K9" s="97">
        <v>66</v>
      </c>
      <c r="L9" s="97">
        <v>76.639716983302932</v>
      </c>
      <c r="M9" s="7">
        <v>966778</v>
      </c>
      <c r="N9" s="7">
        <v>1032256</v>
      </c>
      <c r="O9" s="7">
        <f t="shared" si="1"/>
        <v>1999034</v>
      </c>
    </row>
    <row r="10" spans="1:15" ht="21" customHeight="1">
      <c r="A10" s="41" t="s">
        <v>11</v>
      </c>
      <c r="B10" s="109">
        <v>790261</v>
      </c>
      <c r="C10" s="109">
        <v>390284</v>
      </c>
      <c r="D10" s="109">
        <f t="shared" si="0"/>
        <v>1180545</v>
      </c>
      <c r="E10" s="288"/>
      <c r="F10" s="110">
        <v>758651</v>
      </c>
      <c r="G10" s="110">
        <v>335644</v>
      </c>
      <c r="H10" s="111">
        <v>1094295</v>
      </c>
      <c r="I10" s="111"/>
      <c r="J10" s="97">
        <v>96</v>
      </c>
      <c r="K10" s="97">
        <v>86</v>
      </c>
      <c r="L10" s="97">
        <v>92.694052323291359</v>
      </c>
      <c r="M10" s="7">
        <v>790261</v>
      </c>
      <c r="N10" s="7">
        <v>390284</v>
      </c>
      <c r="O10" s="7">
        <f>M10+N10</f>
        <v>1180545</v>
      </c>
    </row>
    <row r="11" spans="1:15" s="11" customFormat="1" ht="21" customHeight="1">
      <c r="A11" s="41" t="s">
        <v>12</v>
      </c>
      <c r="B11" s="109">
        <v>804735</v>
      </c>
      <c r="C11" s="109">
        <v>530495</v>
      </c>
      <c r="D11" s="109">
        <f t="shared" si="0"/>
        <v>1335230</v>
      </c>
      <c r="E11" s="286"/>
      <c r="F11" s="109">
        <v>804735</v>
      </c>
      <c r="G11" s="109">
        <v>408481</v>
      </c>
      <c r="H11" s="109">
        <v>1213216</v>
      </c>
      <c r="I11" s="109"/>
      <c r="J11" s="97">
        <v>100</v>
      </c>
      <c r="K11" s="97">
        <v>77</v>
      </c>
      <c r="L11" s="97">
        <v>90.861948877721446</v>
      </c>
      <c r="M11" s="227">
        <v>804735</v>
      </c>
      <c r="N11" s="227">
        <v>530495</v>
      </c>
      <c r="O11" s="58">
        <f t="shared" si="1"/>
        <v>1335230</v>
      </c>
    </row>
    <row r="12" spans="1:15" s="11" customFormat="1" ht="21" customHeight="1">
      <c r="A12" s="43" t="s">
        <v>13</v>
      </c>
      <c r="B12" s="109">
        <v>697620</v>
      </c>
      <c r="C12" s="109">
        <v>846461</v>
      </c>
      <c r="D12" s="109">
        <f t="shared" si="0"/>
        <v>1544081</v>
      </c>
      <c r="E12" s="289"/>
      <c r="F12" s="114">
        <v>488334</v>
      </c>
      <c r="G12" s="114">
        <v>465554</v>
      </c>
      <c r="H12" s="114">
        <v>953888</v>
      </c>
      <c r="I12" s="114"/>
      <c r="J12" s="97">
        <v>70</v>
      </c>
      <c r="K12" s="97">
        <v>55</v>
      </c>
      <c r="L12" s="97">
        <v>61.777069985318121</v>
      </c>
      <c r="M12" s="11">
        <v>697620</v>
      </c>
      <c r="N12" s="11">
        <v>846461</v>
      </c>
      <c r="O12" s="7">
        <f t="shared" si="1"/>
        <v>1544081</v>
      </c>
    </row>
    <row r="13" spans="1:15" s="11" customFormat="1" ht="21" customHeight="1">
      <c r="A13" s="43" t="s">
        <v>25</v>
      </c>
      <c r="B13" s="109">
        <v>1019235</v>
      </c>
      <c r="C13" s="109">
        <v>406488</v>
      </c>
      <c r="D13" s="109">
        <f t="shared" si="0"/>
        <v>1425723</v>
      </c>
      <c r="E13" s="289"/>
      <c r="F13" s="114">
        <v>998850</v>
      </c>
      <c r="G13" s="114">
        <v>317061</v>
      </c>
      <c r="H13" s="114">
        <v>1315911</v>
      </c>
      <c r="I13" s="114"/>
      <c r="J13" s="97">
        <v>98</v>
      </c>
      <c r="K13" s="97">
        <v>78</v>
      </c>
      <c r="L13" s="97">
        <v>92.297802588581362</v>
      </c>
      <c r="M13" s="11">
        <v>1019235</v>
      </c>
      <c r="N13" s="11">
        <v>406488</v>
      </c>
      <c r="O13" s="7">
        <f t="shared" si="1"/>
        <v>1425723</v>
      </c>
    </row>
    <row r="14" spans="1:15" s="11" customFormat="1" ht="21" customHeight="1">
      <c r="A14" s="43" t="s">
        <v>14</v>
      </c>
      <c r="B14" s="109">
        <v>717263</v>
      </c>
      <c r="C14" s="109">
        <v>532903</v>
      </c>
      <c r="D14" s="109">
        <f t="shared" si="0"/>
        <v>1250166</v>
      </c>
      <c r="E14" s="289"/>
      <c r="F14" s="114">
        <v>573810</v>
      </c>
      <c r="G14" s="114">
        <v>346387</v>
      </c>
      <c r="H14" s="114">
        <v>920197</v>
      </c>
      <c r="I14" s="114"/>
      <c r="J14" s="97">
        <v>80</v>
      </c>
      <c r="K14" s="97">
        <v>65</v>
      </c>
      <c r="L14" s="97">
        <v>73.60598512517538</v>
      </c>
      <c r="M14" s="11">
        <v>717263</v>
      </c>
      <c r="N14" s="11">
        <v>532903</v>
      </c>
      <c r="O14" s="7">
        <f t="shared" si="1"/>
        <v>1250166</v>
      </c>
    </row>
    <row r="15" spans="1:15" s="11" customFormat="1" ht="21" customHeight="1">
      <c r="A15" s="43" t="s">
        <v>26</v>
      </c>
      <c r="B15" s="109">
        <v>358668</v>
      </c>
      <c r="C15" s="109">
        <v>429594</v>
      </c>
      <c r="D15" s="109">
        <f t="shared" si="0"/>
        <v>788262</v>
      </c>
      <c r="E15" s="289"/>
      <c r="F15" s="114">
        <v>308454</v>
      </c>
      <c r="G15" s="114">
        <v>249165</v>
      </c>
      <c r="H15" s="114">
        <v>557619</v>
      </c>
      <c r="I15" s="114"/>
      <c r="J15" s="97">
        <v>86</v>
      </c>
      <c r="K15" s="97">
        <v>58</v>
      </c>
      <c r="L15" s="97">
        <v>70.740312231212471</v>
      </c>
      <c r="M15" s="11">
        <v>358668</v>
      </c>
      <c r="N15" s="11">
        <v>429594</v>
      </c>
      <c r="O15" s="7">
        <f t="shared" si="1"/>
        <v>788262</v>
      </c>
    </row>
    <row r="16" spans="1:15" s="11" customFormat="1" ht="21" customHeight="1">
      <c r="A16" s="43" t="s">
        <v>15</v>
      </c>
      <c r="B16" s="109">
        <v>1304195</v>
      </c>
      <c r="C16" s="109">
        <v>725150</v>
      </c>
      <c r="D16" s="109">
        <f t="shared" si="0"/>
        <v>2029345</v>
      </c>
      <c r="E16" s="289"/>
      <c r="F16" s="114">
        <v>1147692</v>
      </c>
      <c r="G16" s="114">
        <v>674390</v>
      </c>
      <c r="H16" s="114">
        <v>1822082</v>
      </c>
      <c r="I16" s="114"/>
      <c r="J16" s="97">
        <v>88</v>
      </c>
      <c r="K16" s="97">
        <v>93</v>
      </c>
      <c r="L16" s="97">
        <v>89.786704577092607</v>
      </c>
      <c r="M16" s="11">
        <v>1304195</v>
      </c>
      <c r="N16" s="11">
        <v>725150</v>
      </c>
      <c r="O16" s="7">
        <f t="shared" si="1"/>
        <v>2029345</v>
      </c>
    </row>
    <row r="17" spans="1:15" s="11" customFormat="1" ht="21" customHeight="1">
      <c r="A17" s="43" t="s">
        <v>16</v>
      </c>
      <c r="B17" s="109">
        <v>797041</v>
      </c>
      <c r="C17" s="109">
        <v>281045</v>
      </c>
      <c r="D17" s="109">
        <f t="shared" si="0"/>
        <v>1078086</v>
      </c>
      <c r="E17" s="289"/>
      <c r="F17" s="114">
        <v>741248</v>
      </c>
      <c r="G17" s="114">
        <v>250130</v>
      </c>
      <c r="H17" s="114">
        <v>991378</v>
      </c>
      <c r="I17" s="114"/>
      <c r="J17" s="97">
        <v>93</v>
      </c>
      <c r="K17" s="97">
        <v>89</v>
      </c>
      <c r="L17" s="97">
        <v>91.957227902041211</v>
      </c>
      <c r="M17" s="11">
        <v>797041</v>
      </c>
      <c r="N17" s="11">
        <v>281045</v>
      </c>
      <c r="O17" s="7">
        <f t="shared" si="1"/>
        <v>1078086</v>
      </c>
    </row>
    <row r="18" spans="1:15" s="11" customFormat="1" ht="21" customHeight="1" thickBot="1">
      <c r="A18" s="44" t="s">
        <v>17</v>
      </c>
      <c r="B18" s="110">
        <v>2290802</v>
      </c>
      <c r="C18" s="110">
        <v>528002</v>
      </c>
      <c r="D18" s="110">
        <f t="shared" si="0"/>
        <v>2818804</v>
      </c>
      <c r="E18" s="290"/>
      <c r="F18" s="111">
        <v>2176262</v>
      </c>
      <c r="G18" s="111">
        <v>448802</v>
      </c>
      <c r="H18" s="111">
        <v>2625064</v>
      </c>
      <c r="I18" s="111"/>
      <c r="J18" s="97">
        <v>95</v>
      </c>
      <c r="K18" s="97">
        <v>85</v>
      </c>
      <c r="L18" s="97">
        <v>93.126872247946295</v>
      </c>
      <c r="M18" s="11">
        <v>2290802</v>
      </c>
      <c r="N18" s="11">
        <v>528002</v>
      </c>
      <c r="O18" s="7">
        <f t="shared" si="1"/>
        <v>2818804</v>
      </c>
    </row>
    <row r="19" spans="1:15" ht="21" customHeight="1" thickTop="1" thickBot="1">
      <c r="A19" s="45" t="s">
        <v>41</v>
      </c>
      <c r="B19" s="285">
        <f>SUM(B5:B18)</f>
        <v>18568788</v>
      </c>
      <c r="C19" s="285">
        <f>SUM(C5:C18)</f>
        <v>7891536</v>
      </c>
      <c r="D19" s="285">
        <f t="shared" si="0"/>
        <v>26460324</v>
      </c>
      <c r="E19" s="291"/>
      <c r="F19" s="115">
        <v>16949713</v>
      </c>
      <c r="G19" s="115">
        <v>5819840</v>
      </c>
      <c r="H19" s="115">
        <v>22769553</v>
      </c>
      <c r="I19" s="115"/>
      <c r="J19" s="100">
        <v>91.280664090731179</v>
      </c>
      <c r="K19" s="100">
        <v>73.747873671234601</v>
      </c>
      <c r="L19" s="100">
        <v>86.05167873227856</v>
      </c>
      <c r="M19" s="7">
        <f>SUM(M5:M18)</f>
        <v>18568788</v>
      </c>
      <c r="N19" s="7">
        <f>SUM(N5:N18)</f>
        <v>7891536</v>
      </c>
      <c r="O19" s="7">
        <f t="shared" si="1"/>
        <v>26460324</v>
      </c>
    </row>
    <row r="20" spans="1:15" ht="21" customHeight="1" thickTop="1" thickBot="1">
      <c r="A20" s="248" t="s">
        <v>32</v>
      </c>
      <c r="B20" s="292"/>
      <c r="C20" s="292"/>
      <c r="D20" s="292"/>
      <c r="E20" s="292"/>
      <c r="F20" s="253"/>
      <c r="G20" s="253"/>
      <c r="H20" s="253"/>
      <c r="I20" s="253"/>
      <c r="J20" s="249"/>
      <c r="K20" s="249"/>
      <c r="L20" s="249"/>
    </row>
    <row r="21" spans="1:15" ht="21" customHeight="1" thickTop="1">
      <c r="A21" s="46" t="s">
        <v>85</v>
      </c>
      <c r="B21" s="109">
        <v>346799</v>
      </c>
      <c r="C21" s="109">
        <v>16354</v>
      </c>
      <c r="D21" s="109">
        <f t="shared" ref="D21:D27" si="2">SUM(B21:C21)</f>
        <v>363153</v>
      </c>
      <c r="E21" s="293"/>
      <c r="F21" s="116">
        <v>329459</v>
      </c>
      <c r="G21" s="116">
        <v>14719</v>
      </c>
      <c r="H21" s="116">
        <v>344178</v>
      </c>
      <c r="I21" s="116"/>
      <c r="J21" s="102">
        <v>95</v>
      </c>
      <c r="K21" s="102">
        <v>90</v>
      </c>
      <c r="L21" s="102">
        <v>94.774929575137762</v>
      </c>
      <c r="M21" s="7">
        <v>346799</v>
      </c>
      <c r="N21" s="7">
        <v>16354</v>
      </c>
      <c r="O21" s="7">
        <f>SUM(M21:N21)</f>
        <v>363153</v>
      </c>
    </row>
    <row r="22" spans="1:15" ht="21" customHeight="1">
      <c r="A22" s="47" t="s">
        <v>84</v>
      </c>
      <c r="B22" s="109">
        <v>581428</v>
      </c>
      <c r="C22" s="109">
        <v>307762</v>
      </c>
      <c r="D22" s="109">
        <f t="shared" si="2"/>
        <v>889190</v>
      </c>
      <c r="E22" s="294"/>
      <c r="F22" s="118">
        <v>569799</v>
      </c>
      <c r="G22" s="118">
        <v>267753</v>
      </c>
      <c r="H22" s="118">
        <v>837552</v>
      </c>
      <c r="I22" s="118"/>
      <c r="J22" s="97">
        <v>98</v>
      </c>
      <c r="K22" s="97">
        <v>87</v>
      </c>
      <c r="L22" s="97">
        <v>94.190442987438004</v>
      </c>
      <c r="M22" s="7">
        <v>581428</v>
      </c>
      <c r="N22" s="7">
        <v>307762</v>
      </c>
      <c r="O22" s="7">
        <f>SUM(M22:N22)</f>
        <v>889190</v>
      </c>
    </row>
    <row r="23" spans="1:15" ht="21" customHeight="1">
      <c r="A23" s="47" t="s">
        <v>81</v>
      </c>
      <c r="B23" s="109">
        <v>656062</v>
      </c>
      <c r="C23" s="190">
        <v>0</v>
      </c>
      <c r="D23" s="109">
        <f t="shared" si="2"/>
        <v>656062</v>
      </c>
      <c r="E23" s="294"/>
      <c r="F23" s="118">
        <v>557653</v>
      </c>
      <c r="G23" s="190">
        <v>0</v>
      </c>
      <c r="H23" s="118">
        <v>557653</v>
      </c>
      <c r="I23" s="118"/>
      <c r="J23" s="97">
        <v>85</v>
      </c>
      <c r="K23" s="190">
        <v>0</v>
      </c>
      <c r="L23" s="97">
        <v>85.000045727385526</v>
      </c>
      <c r="M23" s="7">
        <v>656062</v>
      </c>
      <c r="N23" s="7">
        <v>0</v>
      </c>
      <c r="O23" s="7">
        <f>SUM(M23:N23)</f>
        <v>656062</v>
      </c>
    </row>
    <row r="24" spans="1:15" ht="21" customHeight="1">
      <c r="A24" s="47" t="s">
        <v>82</v>
      </c>
      <c r="B24" s="109">
        <v>1120727</v>
      </c>
      <c r="C24" s="109">
        <v>319062</v>
      </c>
      <c r="D24" s="109">
        <f t="shared" si="2"/>
        <v>1439789</v>
      </c>
      <c r="E24" s="294"/>
      <c r="F24" s="118">
        <v>1071236</v>
      </c>
      <c r="G24" s="118">
        <v>281404</v>
      </c>
      <c r="H24" s="118">
        <v>1352640</v>
      </c>
      <c r="I24" s="118"/>
      <c r="J24" s="97">
        <v>95.6</v>
      </c>
      <c r="K24" s="97">
        <v>88</v>
      </c>
      <c r="L24" s="97">
        <v>93.94709919300675</v>
      </c>
      <c r="M24" s="7">
        <v>1120727</v>
      </c>
      <c r="N24" s="7">
        <v>319062</v>
      </c>
      <c r="O24" s="7">
        <f>SUM(M24:N24)</f>
        <v>1439789</v>
      </c>
    </row>
    <row r="25" spans="1:15" ht="21" customHeight="1">
      <c r="A25" s="41" t="s">
        <v>80</v>
      </c>
      <c r="B25" s="109">
        <v>793913</v>
      </c>
      <c r="C25" s="190">
        <v>0</v>
      </c>
      <c r="D25" s="109">
        <f t="shared" si="2"/>
        <v>793913</v>
      </c>
      <c r="E25" s="286"/>
      <c r="F25" s="118">
        <v>770096</v>
      </c>
      <c r="G25" s="190">
        <v>0</v>
      </c>
      <c r="H25" s="118">
        <v>770096</v>
      </c>
      <c r="I25" s="118"/>
      <c r="J25" s="97">
        <v>97</v>
      </c>
      <c r="K25" s="190">
        <v>0</v>
      </c>
      <c r="L25" s="97">
        <v>97.000049123770495</v>
      </c>
      <c r="M25" s="7">
        <v>793913</v>
      </c>
      <c r="N25" s="7">
        <v>0</v>
      </c>
      <c r="O25" s="7">
        <f t="shared" ref="O25:O26" si="3">SUM(M25:N25)</f>
        <v>793913</v>
      </c>
    </row>
    <row r="26" spans="1:15" ht="21" customHeight="1" thickBot="1">
      <c r="A26" s="41" t="s">
        <v>83</v>
      </c>
      <c r="B26" s="109">
        <v>703548</v>
      </c>
      <c r="C26" s="109">
        <v>300247</v>
      </c>
      <c r="D26" s="109">
        <f t="shared" si="2"/>
        <v>1003795</v>
      </c>
      <c r="E26" s="295"/>
      <c r="F26" s="116">
        <v>562838</v>
      </c>
      <c r="G26" s="116">
        <v>240198</v>
      </c>
      <c r="H26" s="116">
        <v>803036</v>
      </c>
      <c r="I26" s="116"/>
      <c r="J26" s="102">
        <v>80</v>
      </c>
      <c r="K26" s="124">
        <v>80</v>
      </c>
      <c r="L26" s="102">
        <v>80</v>
      </c>
      <c r="M26" s="228">
        <v>703548</v>
      </c>
      <c r="N26" s="228">
        <v>300247</v>
      </c>
      <c r="O26" s="7">
        <f t="shared" si="3"/>
        <v>1003795</v>
      </c>
    </row>
    <row r="27" spans="1:15" ht="21" customHeight="1" thickTop="1" thickBot="1">
      <c r="A27" s="45" t="s">
        <v>41</v>
      </c>
      <c r="B27" s="223">
        <f>SUM(B21:B26)</f>
        <v>4202477</v>
      </c>
      <c r="C27" s="223">
        <f>SUM(C21:C26)</f>
        <v>943425</v>
      </c>
      <c r="D27" s="223">
        <f t="shared" si="2"/>
        <v>5145902</v>
      </c>
      <c r="E27" s="291"/>
      <c r="F27" s="115">
        <v>3861081</v>
      </c>
      <c r="G27" s="115">
        <f>SUM(G21:G26)</f>
        <v>804074</v>
      </c>
      <c r="H27" s="115">
        <f>SUM(H21:H26)</f>
        <v>4665155</v>
      </c>
      <c r="I27" s="115"/>
      <c r="J27" s="100">
        <v>91.875838939749116</v>
      </c>
      <c r="K27" s="100">
        <v>85.229244508042498</v>
      </c>
      <c r="L27" s="100">
        <v>90.657284184580277</v>
      </c>
      <c r="M27" s="206">
        <f>SUM(M21:M26)</f>
        <v>4202477</v>
      </c>
      <c r="N27" s="206">
        <f>SUM(N21:N26)</f>
        <v>943425</v>
      </c>
      <c r="O27" s="206">
        <f>SUM(M27:N27)</f>
        <v>5145902</v>
      </c>
    </row>
    <row r="28" spans="1:15" ht="20.25" customHeight="1" thickTop="1" thickBot="1">
      <c r="A28" s="248" t="s">
        <v>42</v>
      </c>
      <c r="B28" s="278">
        <f>B19+B27</f>
        <v>22771265</v>
      </c>
      <c r="C28" s="278">
        <f t="shared" ref="C28:D28" si="4">C19+C27</f>
        <v>8834961</v>
      </c>
      <c r="D28" s="278">
        <f t="shared" si="4"/>
        <v>31606226</v>
      </c>
      <c r="E28" s="292"/>
      <c r="F28" s="253">
        <f>F19+F27</f>
        <v>20810794</v>
      </c>
      <c r="G28" s="253">
        <f t="shared" ref="G28:H28" si="5">G19+G27</f>
        <v>6623914</v>
      </c>
      <c r="H28" s="253">
        <f t="shared" si="5"/>
        <v>27434708</v>
      </c>
      <c r="I28" s="253"/>
      <c r="J28" s="249">
        <v>91.390504655758036</v>
      </c>
      <c r="K28" s="249">
        <v>74.973890660071959</v>
      </c>
      <c r="L28" s="249">
        <v>86.801530812315278</v>
      </c>
      <c r="M28" s="7">
        <v>22771265</v>
      </c>
      <c r="N28" s="7">
        <v>8834961</v>
      </c>
      <c r="O28" s="7">
        <f>SUM(M28:N28)</f>
        <v>31606226</v>
      </c>
    </row>
    <row r="29" spans="1:15" ht="12.75" customHeight="1" thickTop="1">
      <c r="A29" s="308" t="s">
        <v>100</v>
      </c>
      <c r="B29" s="308"/>
      <c r="C29" s="308"/>
      <c r="D29" s="308"/>
      <c r="E29" s="48"/>
      <c r="F29" s="49"/>
      <c r="G29" s="49"/>
      <c r="H29" s="49"/>
      <c r="I29" s="49"/>
      <c r="J29" s="50"/>
      <c r="K29" s="50"/>
      <c r="L29" s="50"/>
    </row>
    <row r="30" spans="1:15" ht="13.5" customHeight="1" thickBot="1">
      <c r="A30" s="309"/>
      <c r="B30" s="309"/>
      <c r="C30" s="309"/>
      <c r="D30" s="309"/>
      <c r="E30" s="48"/>
      <c r="F30" s="49"/>
      <c r="G30" s="49"/>
      <c r="H30" s="49"/>
      <c r="I30" s="49"/>
      <c r="J30" s="50"/>
      <c r="K30" s="50"/>
      <c r="L30" s="50"/>
    </row>
    <row r="31" spans="1:15" ht="12.75" customHeight="1">
      <c r="A31" s="305" t="s">
        <v>37</v>
      </c>
      <c r="B31" s="305"/>
      <c r="C31" s="305"/>
      <c r="D31" s="305"/>
      <c r="E31" s="305"/>
      <c r="F31" s="305"/>
      <c r="G31" s="305"/>
      <c r="H31" s="305"/>
      <c r="I31" s="241"/>
      <c r="J31" s="296">
        <v>63</v>
      </c>
      <c r="K31" s="51"/>
      <c r="L31" s="51"/>
    </row>
    <row r="35" spans="1:12" ht="21">
      <c r="A35" s="299"/>
      <c r="B35" s="281"/>
      <c r="C35" s="281"/>
      <c r="D35" s="281"/>
      <c r="E35" s="281"/>
      <c r="F35" s="299"/>
      <c r="G35" s="299"/>
      <c r="H35" s="299"/>
      <c r="I35" s="243"/>
      <c r="J35" s="299"/>
      <c r="K35" s="299"/>
      <c r="L35" s="299"/>
    </row>
    <row r="36" spans="1:12" ht="21">
      <c r="A36" s="299"/>
      <c r="B36" s="281"/>
      <c r="C36" s="281"/>
      <c r="D36" s="281"/>
      <c r="E36" s="281"/>
      <c r="F36" s="33"/>
      <c r="G36" s="33"/>
      <c r="H36" s="33"/>
      <c r="I36" s="33"/>
      <c r="J36" s="33"/>
      <c r="K36" s="33"/>
      <c r="L36" s="33"/>
    </row>
    <row r="37" spans="1:12" ht="21">
      <c r="A37" s="15"/>
      <c r="B37" s="15"/>
      <c r="C37" s="15"/>
      <c r="D37" s="15"/>
      <c r="E37" s="15"/>
      <c r="F37" s="34"/>
      <c r="G37" s="34"/>
      <c r="H37" s="34"/>
      <c r="I37" s="34"/>
      <c r="J37" s="21"/>
      <c r="K37" s="21"/>
      <c r="L37" s="21"/>
    </row>
    <row r="38" spans="1:12" ht="21">
      <c r="A38" s="15"/>
      <c r="B38" s="15"/>
      <c r="C38" s="15"/>
      <c r="D38" s="15"/>
      <c r="E38" s="15"/>
      <c r="F38" s="34"/>
      <c r="G38" s="34"/>
      <c r="H38" s="34"/>
      <c r="I38" s="34"/>
      <c r="J38" s="21"/>
      <c r="K38" s="21"/>
      <c r="L38" s="14"/>
    </row>
    <row r="39" spans="1:12" ht="21">
      <c r="A39" s="35"/>
      <c r="B39" s="35"/>
      <c r="C39" s="35"/>
      <c r="D39" s="35"/>
      <c r="E39" s="35"/>
      <c r="F39" s="34"/>
      <c r="G39" s="34"/>
      <c r="H39" s="34"/>
      <c r="I39" s="34"/>
      <c r="J39" s="21"/>
      <c r="K39" s="21"/>
      <c r="L39" s="14"/>
    </row>
    <row r="40" spans="1:12" ht="21">
      <c r="A40" s="15"/>
      <c r="B40" s="15"/>
      <c r="C40" s="15"/>
      <c r="D40" s="15"/>
      <c r="E40" s="15"/>
      <c r="F40" s="34"/>
      <c r="G40" s="34"/>
      <c r="H40" s="34"/>
      <c r="I40" s="34"/>
      <c r="J40" s="21"/>
      <c r="K40" s="21"/>
      <c r="L40" s="14"/>
    </row>
    <row r="41" spans="1:12" ht="21">
      <c r="A41" s="15"/>
      <c r="B41" s="15"/>
      <c r="C41" s="15"/>
      <c r="D41" s="15"/>
      <c r="E41" s="15"/>
      <c r="F41" s="34"/>
      <c r="G41" s="34"/>
      <c r="H41" s="34"/>
      <c r="I41" s="34"/>
      <c r="J41" s="21"/>
      <c r="K41" s="21"/>
      <c r="L41" s="14"/>
    </row>
    <row r="42" spans="1:12" ht="21">
      <c r="A42" s="15"/>
      <c r="B42" s="15"/>
      <c r="C42" s="15"/>
      <c r="D42" s="15"/>
      <c r="E42" s="15"/>
      <c r="F42" s="34"/>
      <c r="G42" s="34"/>
      <c r="H42" s="34"/>
      <c r="I42" s="34"/>
      <c r="J42" s="21"/>
      <c r="K42" s="21"/>
      <c r="L42" s="14"/>
    </row>
    <row r="43" spans="1:12" ht="21">
      <c r="A43" s="15"/>
      <c r="B43" s="15"/>
      <c r="C43" s="15"/>
      <c r="D43" s="15"/>
      <c r="E43" s="15"/>
      <c r="F43" s="34"/>
      <c r="G43" s="34"/>
      <c r="H43" s="34"/>
      <c r="I43" s="34"/>
      <c r="J43" s="21"/>
      <c r="K43" s="21"/>
      <c r="L43" s="14"/>
    </row>
    <row r="44" spans="1:12" ht="21">
      <c r="A44" s="15"/>
      <c r="B44" s="15"/>
      <c r="C44" s="15"/>
      <c r="D44" s="15"/>
      <c r="E44" s="15"/>
      <c r="F44" s="34"/>
      <c r="G44" s="34"/>
      <c r="H44" s="36"/>
      <c r="I44" s="36"/>
      <c r="J44" s="21"/>
      <c r="K44" s="21"/>
      <c r="L44" s="14"/>
    </row>
    <row r="45" spans="1:12" ht="21">
      <c r="A45" s="15"/>
      <c r="B45" s="15"/>
      <c r="C45" s="15"/>
      <c r="D45" s="15"/>
      <c r="E45" s="15"/>
      <c r="F45" s="34"/>
      <c r="G45" s="34"/>
      <c r="H45" s="34"/>
      <c r="I45" s="34"/>
      <c r="J45" s="21"/>
      <c r="K45" s="21"/>
      <c r="L45" s="14"/>
    </row>
    <row r="46" spans="1:12" ht="21">
      <c r="A46" s="31"/>
      <c r="B46" s="31"/>
      <c r="C46" s="31"/>
      <c r="D46" s="31"/>
      <c r="E46" s="31"/>
      <c r="F46" s="37"/>
      <c r="G46" s="37"/>
      <c r="H46" s="37"/>
      <c r="I46" s="37"/>
      <c r="J46" s="21"/>
      <c r="K46" s="21"/>
      <c r="L46" s="14"/>
    </row>
    <row r="47" spans="1:12" ht="21">
      <c r="A47" s="31"/>
      <c r="B47" s="31"/>
      <c r="C47" s="31"/>
      <c r="D47" s="31"/>
      <c r="E47" s="31"/>
      <c r="F47" s="37"/>
      <c r="G47" s="37"/>
      <c r="H47" s="37"/>
      <c r="I47" s="37"/>
      <c r="J47" s="21"/>
      <c r="K47" s="21"/>
      <c r="L47" s="14"/>
    </row>
    <row r="48" spans="1:12" ht="21">
      <c r="A48" s="31"/>
      <c r="B48" s="31"/>
      <c r="C48" s="31"/>
      <c r="D48" s="31"/>
      <c r="E48" s="31"/>
      <c r="F48" s="37"/>
      <c r="G48" s="37"/>
      <c r="H48" s="37"/>
      <c r="I48" s="37"/>
      <c r="J48" s="21"/>
      <c r="K48" s="21"/>
      <c r="L48" s="14"/>
    </row>
    <row r="49" spans="1:12" ht="21">
      <c r="A49" s="31"/>
      <c r="B49" s="31"/>
      <c r="C49" s="31"/>
      <c r="D49" s="31"/>
      <c r="E49" s="31"/>
      <c r="F49" s="37"/>
      <c r="G49" s="37"/>
      <c r="H49" s="37"/>
      <c r="I49" s="37"/>
      <c r="J49" s="21"/>
      <c r="K49" s="21"/>
      <c r="L49" s="14"/>
    </row>
    <row r="50" spans="1:12" ht="21">
      <c r="A50" s="31"/>
      <c r="B50" s="31"/>
      <c r="C50" s="31"/>
      <c r="D50" s="31"/>
      <c r="E50" s="31"/>
      <c r="F50" s="37"/>
      <c r="G50" s="37"/>
      <c r="H50" s="37"/>
      <c r="I50" s="37"/>
      <c r="J50" s="21"/>
      <c r="K50" s="21"/>
      <c r="L50" s="14"/>
    </row>
    <row r="51" spans="1:12" ht="21">
      <c r="A51" s="31"/>
      <c r="B51" s="31"/>
      <c r="C51" s="31"/>
      <c r="D51" s="31"/>
      <c r="E51" s="31"/>
      <c r="F51" s="37"/>
      <c r="G51" s="37"/>
      <c r="H51" s="37"/>
      <c r="I51" s="37"/>
      <c r="J51" s="21"/>
      <c r="K51" s="21"/>
      <c r="L51" s="14"/>
    </row>
    <row r="52" spans="1:12" ht="21">
      <c r="A52" s="31"/>
      <c r="B52" s="31"/>
      <c r="C52" s="31"/>
      <c r="D52" s="31"/>
      <c r="E52" s="31"/>
      <c r="F52" s="37"/>
      <c r="G52" s="37"/>
      <c r="H52" s="37"/>
      <c r="I52" s="37"/>
      <c r="J52" s="21"/>
      <c r="K52" s="21"/>
      <c r="L52" s="21"/>
    </row>
    <row r="53" spans="1:12" ht="21">
      <c r="A53" s="38"/>
      <c r="B53" s="38"/>
      <c r="C53" s="38"/>
      <c r="D53" s="38"/>
      <c r="E53" s="38"/>
      <c r="F53" s="20"/>
      <c r="G53" s="20"/>
      <c r="H53" s="20"/>
      <c r="I53" s="20"/>
      <c r="J53" s="21"/>
      <c r="K53" s="21"/>
      <c r="L53" s="21"/>
    </row>
    <row r="59" spans="1:12">
      <c r="H59" s="13">
        <f>H53/27021281*100</f>
        <v>0</v>
      </c>
      <c r="I59" s="13"/>
    </row>
  </sheetData>
  <dataConsolidate/>
  <mergeCells count="13">
    <mergeCell ref="A35:A36"/>
    <mergeCell ref="F35:H35"/>
    <mergeCell ref="J35:L35"/>
    <mergeCell ref="A1:L1"/>
    <mergeCell ref="A2:L2"/>
    <mergeCell ref="A3:A4"/>
    <mergeCell ref="J3:L3"/>
    <mergeCell ref="F3:H3"/>
    <mergeCell ref="A31:H31"/>
    <mergeCell ref="I3:I4"/>
    <mergeCell ref="B3:D3"/>
    <mergeCell ref="A29:D29"/>
    <mergeCell ref="A30:D30"/>
  </mergeCells>
  <phoneticPr fontId="1" type="noConversion"/>
  <printOptions horizontalCentered="1"/>
  <pageMargins left="0.51181102362204722" right="0.51181102362204722" top="0.59055118110236227" bottom="0.19685039370078741" header="0.31496062992125984" footer="0.31496062992125984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ورقة7">
    <tabColor rgb="FF00B0F0"/>
  </sheetPr>
  <dimension ref="A1:P30"/>
  <sheetViews>
    <sheetView rightToLeft="1" view="pageBreakPreview" topLeftCell="A16" zoomScaleSheetLayoutView="100" workbookViewId="0">
      <selection activeCell="F30" sqref="F30"/>
    </sheetView>
  </sheetViews>
  <sheetFormatPr defaultColWidth="9.125" defaultRowHeight="14.25"/>
  <cols>
    <col min="1" max="1" width="13.125" customWidth="1"/>
    <col min="2" max="2" width="14.625" customWidth="1"/>
    <col min="3" max="3" width="14.875" customWidth="1"/>
    <col min="4" max="4" width="14.125" customWidth="1"/>
    <col min="5" max="5" width="15.25" customWidth="1"/>
    <col min="6" max="6" width="15.125" customWidth="1"/>
    <col min="7" max="7" width="14.25" customWidth="1"/>
  </cols>
  <sheetData>
    <row r="1" spans="1:16" ht="19.5" customHeight="1">
      <c r="A1" s="310" t="s">
        <v>74</v>
      </c>
      <c r="B1" s="310"/>
      <c r="C1" s="310"/>
      <c r="D1" s="310"/>
      <c r="E1" s="310"/>
      <c r="F1" s="310"/>
      <c r="G1" s="310"/>
    </row>
    <row r="2" spans="1:16" s="3" customFormat="1" ht="16.5" customHeight="1" thickBot="1">
      <c r="A2" s="283" t="s">
        <v>96</v>
      </c>
      <c r="B2" s="70"/>
      <c r="C2" s="70"/>
      <c r="D2" s="70"/>
      <c r="E2" s="70"/>
      <c r="F2" s="70"/>
      <c r="G2" s="88" t="s">
        <v>44</v>
      </c>
    </row>
    <row r="3" spans="1:16" ht="21.75" customHeight="1" thickTop="1">
      <c r="A3" s="302" t="s">
        <v>7</v>
      </c>
      <c r="B3" s="311" t="s">
        <v>40</v>
      </c>
      <c r="C3" s="311"/>
      <c r="D3" s="311"/>
      <c r="E3" s="311"/>
      <c r="F3" s="311"/>
      <c r="G3" s="302" t="s">
        <v>18</v>
      </c>
    </row>
    <row r="4" spans="1:16" ht="29.25" customHeight="1">
      <c r="A4" s="303"/>
      <c r="B4" s="250" t="s">
        <v>29</v>
      </c>
      <c r="C4" s="250" t="s">
        <v>2</v>
      </c>
      <c r="D4" s="250" t="s">
        <v>3</v>
      </c>
      <c r="E4" s="250" t="s">
        <v>71</v>
      </c>
      <c r="F4" s="250" t="s">
        <v>72</v>
      </c>
      <c r="G4" s="303"/>
    </row>
    <row r="5" spans="1:16" s="7" customFormat="1" ht="21" customHeight="1">
      <c r="A5" s="41" t="s">
        <v>8</v>
      </c>
      <c r="B5" s="109">
        <v>369095</v>
      </c>
      <c r="C5" s="109">
        <v>29073</v>
      </c>
      <c r="D5" s="109">
        <v>85408</v>
      </c>
      <c r="E5" s="112">
        <v>350</v>
      </c>
      <c r="F5" s="112">
        <v>0</v>
      </c>
      <c r="G5" s="113">
        <f>SUM(B5:F5)</f>
        <v>483926</v>
      </c>
      <c r="H5" s="18">
        <f t="shared" ref="H5:H19" si="0">B5/G5*100</f>
        <v>76.270958782954423</v>
      </c>
      <c r="I5" s="18">
        <f t="shared" ref="I5:I19" si="1">C5/G5*100</f>
        <v>6.0077367200770366</v>
      </c>
      <c r="J5" s="18">
        <f t="shared" ref="J5:J19" si="2">D5/G5*100</f>
        <v>17.648979389410776</v>
      </c>
      <c r="K5" s="18">
        <f t="shared" ref="K5:K19" si="3">E5/G5*100</f>
        <v>7.2325107557767096E-2</v>
      </c>
      <c r="L5" s="18">
        <f t="shared" ref="L5:L19" si="4">F5/G5*100</f>
        <v>0</v>
      </c>
      <c r="M5" s="18">
        <f t="shared" ref="M5:M19" si="5">G5/G5*100</f>
        <v>100</v>
      </c>
      <c r="N5" s="29"/>
      <c r="O5" s="9"/>
      <c r="P5" s="9"/>
    </row>
    <row r="6" spans="1:16" s="7" customFormat="1" ht="21" customHeight="1">
      <c r="A6" s="42" t="s">
        <v>9</v>
      </c>
      <c r="B6" s="109">
        <v>247580</v>
      </c>
      <c r="C6" s="109">
        <v>344772</v>
      </c>
      <c r="D6" s="109">
        <v>0</v>
      </c>
      <c r="E6" s="112">
        <v>590</v>
      </c>
      <c r="F6" s="112">
        <v>1464</v>
      </c>
      <c r="G6" s="113">
        <f t="shared" ref="G6:G28" si="6">SUM(B6:F6)</f>
        <v>594406</v>
      </c>
      <c r="H6" s="18">
        <f t="shared" si="0"/>
        <v>41.651665696510463</v>
      </c>
      <c r="I6" s="18">
        <f t="shared" si="1"/>
        <v>58.002779245162394</v>
      </c>
      <c r="J6" s="18">
        <f t="shared" si="2"/>
        <v>0</v>
      </c>
      <c r="K6" s="18">
        <f t="shared" si="3"/>
        <v>9.9258755799907797E-2</v>
      </c>
      <c r="L6" s="18">
        <f t="shared" si="4"/>
        <v>0.24629630252722884</v>
      </c>
      <c r="M6" s="18">
        <f t="shared" si="5"/>
        <v>100</v>
      </c>
      <c r="N6" s="26"/>
      <c r="O6" s="10"/>
    </row>
    <row r="7" spans="1:16" s="7" customFormat="1" ht="21" customHeight="1">
      <c r="A7" s="41" t="s">
        <v>61</v>
      </c>
      <c r="B7" s="109">
        <v>3100000</v>
      </c>
      <c r="C7" s="114">
        <v>303000</v>
      </c>
      <c r="D7" s="109">
        <v>0</v>
      </c>
      <c r="E7" s="112">
        <v>0</v>
      </c>
      <c r="F7" s="112">
        <v>0</v>
      </c>
      <c r="G7" s="113">
        <f t="shared" si="6"/>
        <v>3403000</v>
      </c>
      <c r="H7" s="18">
        <f t="shared" si="0"/>
        <v>91.096091683808396</v>
      </c>
      <c r="I7" s="18">
        <f t="shared" si="1"/>
        <v>8.9039083161915951</v>
      </c>
      <c r="J7" s="18">
        <f t="shared" si="2"/>
        <v>0</v>
      </c>
      <c r="K7" s="18">
        <f t="shared" si="3"/>
        <v>0</v>
      </c>
      <c r="L7" s="18">
        <f t="shared" si="4"/>
        <v>0</v>
      </c>
      <c r="M7" s="18">
        <f t="shared" si="5"/>
        <v>100</v>
      </c>
      <c r="N7" s="12"/>
    </row>
    <row r="8" spans="1:16" s="7" customFormat="1" ht="21" customHeight="1">
      <c r="A8" s="41" t="s">
        <v>60</v>
      </c>
      <c r="B8" s="109">
        <v>436883</v>
      </c>
      <c r="C8" s="109">
        <v>233374</v>
      </c>
      <c r="D8" s="109">
        <v>0</v>
      </c>
      <c r="E8" s="112">
        <v>0</v>
      </c>
      <c r="F8" s="112">
        <v>806</v>
      </c>
      <c r="G8" s="113">
        <f t="shared" si="6"/>
        <v>671063</v>
      </c>
      <c r="H8" s="18">
        <f t="shared" si="0"/>
        <v>65.103127426187996</v>
      </c>
      <c r="I8" s="18">
        <f t="shared" si="1"/>
        <v>34.77676462567598</v>
      </c>
      <c r="J8" s="18">
        <f t="shared" si="2"/>
        <v>0</v>
      </c>
      <c r="K8" s="18">
        <f t="shared" si="3"/>
        <v>0</v>
      </c>
      <c r="L8" s="18">
        <f t="shared" si="4"/>
        <v>0.12010794813601704</v>
      </c>
      <c r="M8" s="18">
        <f t="shared" si="5"/>
        <v>100</v>
      </c>
      <c r="N8" s="12"/>
    </row>
    <row r="9" spans="1:16" s="7" customFormat="1" ht="21" customHeight="1">
      <c r="A9" s="41" t="s">
        <v>10</v>
      </c>
      <c r="B9" s="109">
        <v>342276</v>
      </c>
      <c r="C9" s="109">
        <v>490960</v>
      </c>
      <c r="D9" s="109">
        <v>0</v>
      </c>
      <c r="E9" s="112">
        <v>0</v>
      </c>
      <c r="F9" s="112">
        <v>1595</v>
      </c>
      <c r="G9" s="113">
        <f t="shared" si="6"/>
        <v>834831</v>
      </c>
      <c r="H9" s="18">
        <f t="shared" si="0"/>
        <v>40.999435813955159</v>
      </c>
      <c r="I9" s="18">
        <f t="shared" si="1"/>
        <v>58.809507553025696</v>
      </c>
      <c r="J9" s="18">
        <f t="shared" si="2"/>
        <v>0</v>
      </c>
      <c r="K9" s="18">
        <f t="shared" si="3"/>
        <v>0</v>
      </c>
      <c r="L9" s="18">
        <f t="shared" si="4"/>
        <v>0.191056633019138</v>
      </c>
      <c r="M9" s="18">
        <f t="shared" si="5"/>
        <v>100</v>
      </c>
      <c r="N9" s="12"/>
    </row>
    <row r="10" spans="1:16" s="7" customFormat="1" ht="21" customHeight="1">
      <c r="A10" s="41" t="s">
        <v>11</v>
      </c>
      <c r="B10" s="109">
        <v>378906</v>
      </c>
      <c r="C10" s="109">
        <v>204751</v>
      </c>
      <c r="D10" s="114">
        <v>0</v>
      </c>
      <c r="E10" s="112">
        <v>572</v>
      </c>
      <c r="F10" s="112">
        <v>125</v>
      </c>
      <c r="G10" s="113">
        <f t="shared" si="6"/>
        <v>584354</v>
      </c>
      <c r="H10" s="18">
        <f t="shared" si="0"/>
        <v>64.841859557733841</v>
      </c>
      <c r="I10" s="18">
        <f t="shared" si="1"/>
        <v>35.038863428675086</v>
      </c>
      <c r="J10" s="18">
        <f t="shared" si="2"/>
        <v>0</v>
      </c>
      <c r="K10" s="18">
        <f t="shared" si="3"/>
        <v>9.7885870551070064E-2</v>
      </c>
      <c r="L10" s="18">
        <f t="shared" si="4"/>
        <v>2.1391143040006572E-2</v>
      </c>
      <c r="M10" s="18">
        <f t="shared" si="5"/>
        <v>100</v>
      </c>
      <c r="N10" s="12"/>
    </row>
    <row r="11" spans="1:16" s="11" customFormat="1" ht="21" customHeight="1">
      <c r="A11" s="41" t="s">
        <v>12</v>
      </c>
      <c r="B11" s="109">
        <v>195000</v>
      </c>
      <c r="C11" s="109">
        <v>498764</v>
      </c>
      <c r="D11" s="109">
        <v>0</v>
      </c>
      <c r="E11" s="112">
        <v>695</v>
      </c>
      <c r="F11" s="112">
        <v>451</v>
      </c>
      <c r="G11" s="113">
        <f t="shared" si="6"/>
        <v>694910</v>
      </c>
      <c r="H11" s="18">
        <f t="shared" si="0"/>
        <v>28.061187779712483</v>
      </c>
      <c r="I11" s="18">
        <f t="shared" si="1"/>
        <v>71.773898778259053</v>
      </c>
      <c r="J11" s="18">
        <f t="shared" si="2"/>
        <v>0</v>
      </c>
      <c r="K11" s="18">
        <f t="shared" si="3"/>
        <v>0.1000129513174368</v>
      </c>
      <c r="L11" s="18">
        <f t="shared" si="4"/>
        <v>6.4900490711027325E-2</v>
      </c>
      <c r="M11" s="18">
        <f t="shared" si="5"/>
        <v>100</v>
      </c>
      <c r="N11" s="12"/>
    </row>
    <row r="12" spans="1:16" s="11" customFormat="1" ht="21" customHeight="1">
      <c r="A12" s="43" t="s">
        <v>13</v>
      </c>
      <c r="B12" s="114">
        <v>171064</v>
      </c>
      <c r="C12" s="114">
        <v>199286</v>
      </c>
      <c r="D12" s="114">
        <v>15000</v>
      </c>
      <c r="E12" s="112">
        <v>0</v>
      </c>
      <c r="F12" s="112">
        <v>80</v>
      </c>
      <c r="G12" s="113">
        <f t="shared" si="6"/>
        <v>385430</v>
      </c>
      <c r="H12" s="18">
        <f t="shared" si="0"/>
        <v>44.382637573619078</v>
      </c>
      <c r="I12" s="18">
        <f t="shared" si="1"/>
        <v>51.704849129543632</v>
      </c>
      <c r="J12" s="18">
        <f t="shared" si="2"/>
        <v>3.8917572581272859</v>
      </c>
      <c r="K12" s="18">
        <f t="shared" si="3"/>
        <v>0</v>
      </c>
      <c r="L12" s="18">
        <f t="shared" si="4"/>
        <v>2.0756038710012196E-2</v>
      </c>
      <c r="M12" s="18">
        <f t="shared" si="5"/>
        <v>100</v>
      </c>
      <c r="N12" s="12"/>
    </row>
    <row r="13" spans="1:16" s="11" customFormat="1" ht="21" customHeight="1">
      <c r="A13" s="43" t="s">
        <v>25</v>
      </c>
      <c r="B13" s="114">
        <v>375000</v>
      </c>
      <c r="C13" s="114">
        <v>330000</v>
      </c>
      <c r="D13" s="114">
        <v>400</v>
      </c>
      <c r="E13" s="112">
        <v>2500</v>
      </c>
      <c r="F13" s="112">
        <v>360</v>
      </c>
      <c r="G13" s="113">
        <f t="shared" si="6"/>
        <v>708260</v>
      </c>
      <c r="H13" s="18">
        <f t="shared" si="0"/>
        <v>52.946658006946599</v>
      </c>
      <c r="I13" s="18">
        <f t="shared" si="1"/>
        <v>46.593059046113012</v>
      </c>
      <c r="J13" s="18">
        <f t="shared" si="2"/>
        <v>5.6476435207409713E-2</v>
      </c>
      <c r="K13" s="18">
        <f t="shared" si="3"/>
        <v>0.35297772004631067</v>
      </c>
      <c r="L13" s="18">
        <f t="shared" si="4"/>
        <v>5.0828791686668734E-2</v>
      </c>
      <c r="M13" s="18">
        <f t="shared" si="5"/>
        <v>100</v>
      </c>
      <c r="N13" s="12"/>
    </row>
    <row r="14" spans="1:16" s="11" customFormat="1" ht="21" customHeight="1">
      <c r="A14" s="43" t="s">
        <v>14</v>
      </c>
      <c r="B14" s="114">
        <v>465000</v>
      </c>
      <c r="C14" s="114">
        <v>227794</v>
      </c>
      <c r="D14" s="114">
        <v>460</v>
      </c>
      <c r="E14" s="112">
        <v>260</v>
      </c>
      <c r="F14" s="112">
        <v>0</v>
      </c>
      <c r="G14" s="113">
        <f t="shared" si="6"/>
        <v>693514</v>
      </c>
      <c r="H14" s="18">
        <f t="shared" si="0"/>
        <v>67.04983605233636</v>
      </c>
      <c r="I14" s="18">
        <f t="shared" si="1"/>
        <v>32.846344846679379</v>
      </c>
      <c r="J14" s="18">
        <f t="shared" si="2"/>
        <v>6.6328870073278978E-2</v>
      </c>
      <c r="K14" s="18">
        <f t="shared" si="3"/>
        <v>3.7490230910983767E-2</v>
      </c>
      <c r="L14" s="18">
        <f t="shared" si="4"/>
        <v>0</v>
      </c>
      <c r="M14" s="18">
        <f t="shared" si="5"/>
        <v>100</v>
      </c>
      <c r="N14" s="12"/>
    </row>
    <row r="15" spans="1:16" s="11" customFormat="1" ht="21" customHeight="1">
      <c r="A15" s="43" t="s">
        <v>26</v>
      </c>
      <c r="B15" s="114">
        <v>135000</v>
      </c>
      <c r="C15" s="114">
        <v>126000</v>
      </c>
      <c r="D15" s="114">
        <v>2300</v>
      </c>
      <c r="E15" s="112">
        <v>8000</v>
      </c>
      <c r="F15" s="112">
        <v>160</v>
      </c>
      <c r="G15" s="113">
        <f t="shared" si="6"/>
        <v>271460</v>
      </c>
      <c r="H15" s="18">
        <f t="shared" si="0"/>
        <v>49.731083769247768</v>
      </c>
      <c r="I15" s="18">
        <f t="shared" si="1"/>
        <v>46.415678184631254</v>
      </c>
      <c r="J15" s="18">
        <f t="shared" si="2"/>
        <v>0.84727031606866565</v>
      </c>
      <c r="K15" s="18">
        <f t="shared" si="3"/>
        <v>2.9470271863257942</v>
      </c>
      <c r="L15" s="18">
        <f t="shared" si="4"/>
        <v>5.8940543726515873E-2</v>
      </c>
      <c r="M15" s="18">
        <f t="shared" si="5"/>
        <v>100</v>
      </c>
      <c r="N15" s="12"/>
    </row>
    <row r="16" spans="1:16" s="11" customFormat="1" ht="21" customHeight="1">
      <c r="A16" s="43" t="s">
        <v>15</v>
      </c>
      <c r="B16" s="114">
        <v>327000</v>
      </c>
      <c r="C16" s="114">
        <v>485191</v>
      </c>
      <c r="D16" s="114">
        <v>0</v>
      </c>
      <c r="E16" s="112">
        <v>16128</v>
      </c>
      <c r="F16" s="112">
        <v>1150</v>
      </c>
      <c r="G16" s="113">
        <f t="shared" si="6"/>
        <v>829469</v>
      </c>
      <c r="H16" s="18">
        <f t="shared" si="0"/>
        <v>39.422811461308378</v>
      </c>
      <c r="I16" s="18">
        <f t="shared" si="1"/>
        <v>58.494169161234474</v>
      </c>
      <c r="J16" s="18">
        <f t="shared" si="2"/>
        <v>0</v>
      </c>
      <c r="K16" s="18">
        <f t="shared" si="3"/>
        <v>1.9443764625320537</v>
      </c>
      <c r="L16" s="18">
        <f t="shared" si="4"/>
        <v>0.13864291492509062</v>
      </c>
      <c r="M16" s="18">
        <f t="shared" si="5"/>
        <v>100</v>
      </c>
      <c r="N16" s="12"/>
    </row>
    <row r="17" spans="1:14" s="11" customFormat="1" ht="21" customHeight="1">
      <c r="A17" s="43" t="s">
        <v>16</v>
      </c>
      <c r="B17" s="114">
        <v>129712</v>
      </c>
      <c r="C17" s="114">
        <v>338646</v>
      </c>
      <c r="D17" s="114">
        <v>0</v>
      </c>
      <c r="E17" s="112">
        <v>5610</v>
      </c>
      <c r="F17" s="112">
        <v>1108</v>
      </c>
      <c r="G17" s="113">
        <f t="shared" si="6"/>
        <v>475076</v>
      </c>
      <c r="H17" s="18">
        <f t="shared" si="0"/>
        <v>27.303420926335995</v>
      </c>
      <c r="I17" s="18">
        <f t="shared" si="1"/>
        <v>71.282489538515946</v>
      </c>
      <c r="J17" s="18">
        <f t="shared" si="2"/>
        <v>0</v>
      </c>
      <c r="K17" s="18">
        <f t="shared" si="3"/>
        <v>1.1808636933880052</v>
      </c>
      <c r="L17" s="18">
        <f t="shared" si="4"/>
        <v>0.23322584176005526</v>
      </c>
      <c r="M17" s="18">
        <f t="shared" si="5"/>
        <v>100</v>
      </c>
      <c r="N17" s="12"/>
    </row>
    <row r="18" spans="1:14" s="11" customFormat="1" ht="21" customHeight="1" thickBot="1">
      <c r="A18" s="43" t="s">
        <v>17</v>
      </c>
      <c r="B18" s="114">
        <v>310400</v>
      </c>
      <c r="C18" s="114">
        <v>2188660</v>
      </c>
      <c r="D18" s="114">
        <v>0</v>
      </c>
      <c r="E18" s="112">
        <v>15200</v>
      </c>
      <c r="F18" s="112">
        <v>1550</v>
      </c>
      <c r="G18" s="113">
        <f t="shared" si="6"/>
        <v>2515810</v>
      </c>
      <c r="H18" s="18">
        <f t="shared" si="0"/>
        <v>12.337974648323998</v>
      </c>
      <c r="I18" s="18">
        <f t="shared" si="1"/>
        <v>86.996235804770635</v>
      </c>
      <c r="J18" s="18">
        <f t="shared" si="2"/>
        <v>0</v>
      </c>
      <c r="K18" s="18">
        <f t="shared" si="3"/>
        <v>0.60417917092308249</v>
      </c>
      <c r="L18" s="18">
        <f t="shared" si="4"/>
        <v>6.161037598228801E-2</v>
      </c>
      <c r="M18" s="18">
        <f t="shared" si="5"/>
        <v>100</v>
      </c>
      <c r="N18" s="12"/>
    </row>
    <row r="19" spans="1:14" s="7" customFormat="1" ht="21" customHeight="1" thickTop="1" thickBot="1">
      <c r="A19" s="45" t="s">
        <v>41</v>
      </c>
      <c r="B19" s="115">
        <v>6982916</v>
      </c>
      <c r="C19" s="115">
        <v>6000271</v>
      </c>
      <c r="D19" s="115">
        <v>103568</v>
      </c>
      <c r="E19" s="115">
        <v>49905</v>
      </c>
      <c r="F19" s="115">
        <v>8849</v>
      </c>
      <c r="G19" s="115">
        <f t="shared" si="6"/>
        <v>13145509</v>
      </c>
      <c r="H19" s="18">
        <f t="shared" si="0"/>
        <v>53.120164460729512</v>
      </c>
      <c r="I19" s="18">
        <f t="shared" si="1"/>
        <v>45.645025993287895</v>
      </c>
      <c r="J19" s="18">
        <f t="shared" si="2"/>
        <v>0.78785842374000126</v>
      </c>
      <c r="K19" s="18">
        <f t="shared" si="3"/>
        <v>0.37963535683555505</v>
      </c>
      <c r="L19" s="18">
        <f t="shared" si="4"/>
        <v>6.7315765407029882E-2</v>
      </c>
      <c r="M19" s="18">
        <f t="shared" si="5"/>
        <v>100</v>
      </c>
      <c r="N19" s="12"/>
    </row>
    <row r="20" spans="1:14" s="7" customFormat="1" ht="21" customHeight="1" thickTop="1" thickBot="1">
      <c r="A20" s="251" t="s">
        <v>32</v>
      </c>
      <c r="B20" s="252"/>
      <c r="C20" s="252"/>
      <c r="D20" s="252"/>
      <c r="E20" s="252"/>
      <c r="F20" s="252"/>
      <c r="G20" s="252"/>
      <c r="H20" s="18"/>
      <c r="I20" s="18"/>
      <c r="J20" s="18"/>
      <c r="K20" s="18"/>
      <c r="L20" s="18"/>
      <c r="M20" s="18"/>
      <c r="N20" s="12"/>
    </row>
    <row r="21" spans="1:14" s="7" customFormat="1" ht="21" customHeight="1" thickTop="1">
      <c r="A21" s="46" t="s">
        <v>85</v>
      </c>
      <c r="B21" s="116">
        <v>299842</v>
      </c>
      <c r="C21" s="116">
        <v>6050</v>
      </c>
      <c r="D21" s="116">
        <v>0</v>
      </c>
      <c r="E21" s="117">
        <v>0</v>
      </c>
      <c r="F21" s="117">
        <v>0</v>
      </c>
      <c r="G21" s="117">
        <f t="shared" si="6"/>
        <v>305892</v>
      </c>
      <c r="H21" s="18">
        <f>B21/G21*100</f>
        <v>98.02217776208596</v>
      </c>
      <c r="I21" s="18">
        <f>C21/G21*100</f>
        <v>1.9778222379140349</v>
      </c>
      <c r="J21" s="18">
        <f>D21/G21*100</f>
        <v>0</v>
      </c>
      <c r="K21" s="18">
        <f>E21/G21*100</f>
        <v>0</v>
      </c>
      <c r="L21" s="18">
        <f>F21/G21*100</f>
        <v>0</v>
      </c>
      <c r="M21" s="18">
        <f>G21/G21*100</f>
        <v>100</v>
      </c>
      <c r="N21" s="12"/>
    </row>
    <row r="22" spans="1:14" s="7" customFormat="1" ht="21" customHeight="1">
      <c r="A22" s="47" t="s">
        <v>84</v>
      </c>
      <c r="B22" s="118">
        <v>53952</v>
      </c>
      <c r="C22" s="118">
        <v>7840</v>
      </c>
      <c r="D22" s="118">
        <v>335023</v>
      </c>
      <c r="E22" s="112">
        <v>0</v>
      </c>
      <c r="F22" s="112">
        <v>0</v>
      </c>
      <c r="G22" s="112">
        <f t="shared" si="6"/>
        <v>396815</v>
      </c>
      <c r="H22" s="18">
        <f>B22/$G$22*100</f>
        <v>13.596260222017817</v>
      </c>
      <c r="I22" s="18">
        <f t="shared" ref="I22:M22" si="7">C22/$G$22*100</f>
        <v>1.9757317641722214</v>
      </c>
      <c r="J22" s="18">
        <f t="shared" si="7"/>
        <v>84.428008013809958</v>
      </c>
      <c r="K22" s="18">
        <f t="shared" si="7"/>
        <v>0</v>
      </c>
      <c r="L22" s="18">
        <f t="shared" si="7"/>
        <v>0</v>
      </c>
      <c r="M22" s="18">
        <f t="shared" si="7"/>
        <v>100</v>
      </c>
      <c r="N22" s="12"/>
    </row>
    <row r="23" spans="1:14" s="7" customFormat="1" ht="21" customHeight="1">
      <c r="A23" s="47" t="s">
        <v>81</v>
      </c>
      <c r="B23" s="118">
        <v>484907</v>
      </c>
      <c r="C23" s="118">
        <v>0</v>
      </c>
      <c r="D23" s="118">
        <v>0</v>
      </c>
      <c r="E23" s="112">
        <v>0</v>
      </c>
      <c r="F23" s="112">
        <v>0</v>
      </c>
      <c r="G23" s="112">
        <f t="shared" si="6"/>
        <v>484907</v>
      </c>
      <c r="H23" s="18">
        <f>B23/$G$23*100</f>
        <v>100</v>
      </c>
      <c r="I23" s="18">
        <f t="shared" ref="I23:M23" si="8">C23/$G$23*100</f>
        <v>0</v>
      </c>
      <c r="J23" s="18">
        <f t="shared" si="8"/>
        <v>0</v>
      </c>
      <c r="K23" s="18">
        <f t="shared" si="8"/>
        <v>0</v>
      </c>
      <c r="L23" s="18">
        <f t="shared" si="8"/>
        <v>0</v>
      </c>
      <c r="M23" s="18">
        <f t="shared" si="8"/>
        <v>100</v>
      </c>
      <c r="N23" s="12"/>
    </row>
    <row r="24" spans="1:14" s="7" customFormat="1" ht="21" customHeight="1">
      <c r="A24" s="47" t="s">
        <v>82</v>
      </c>
      <c r="B24" s="118">
        <v>195000</v>
      </c>
      <c r="C24" s="118">
        <v>33600</v>
      </c>
      <c r="D24" s="118">
        <v>224931</v>
      </c>
      <c r="E24" s="112">
        <v>0</v>
      </c>
      <c r="F24" s="112">
        <v>0</v>
      </c>
      <c r="G24" s="112">
        <f t="shared" si="6"/>
        <v>453531</v>
      </c>
      <c r="H24" s="18">
        <f>B24/$G$24*100</f>
        <v>42.995958379912288</v>
      </c>
      <c r="I24" s="18">
        <f t="shared" ref="I24:M24" si="9">C24/$G$24*100</f>
        <v>7.4085343670002715</v>
      </c>
      <c r="J24" s="18">
        <f t="shared" si="9"/>
        <v>49.59550725308744</v>
      </c>
      <c r="K24" s="18">
        <f t="shared" si="9"/>
        <v>0</v>
      </c>
      <c r="L24" s="18">
        <f t="shared" si="9"/>
        <v>0</v>
      </c>
      <c r="M24" s="18">
        <f t="shared" si="9"/>
        <v>100</v>
      </c>
      <c r="N24" s="12"/>
    </row>
    <row r="25" spans="1:14" s="7" customFormat="1" ht="21" customHeight="1">
      <c r="A25" s="41" t="s">
        <v>80</v>
      </c>
      <c r="B25" s="118">
        <v>350000</v>
      </c>
      <c r="C25" s="118">
        <v>0</v>
      </c>
      <c r="D25" s="118">
        <v>490000</v>
      </c>
      <c r="E25" s="112">
        <v>0</v>
      </c>
      <c r="F25" s="112">
        <v>0</v>
      </c>
      <c r="G25" s="112">
        <f t="shared" si="6"/>
        <v>840000</v>
      </c>
      <c r="H25" s="18">
        <f>B25/$G$25*100</f>
        <v>41.666666666666671</v>
      </c>
      <c r="I25" s="18">
        <f t="shared" ref="I25:M25" si="10">C25/$G$25*100</f>
        <v>0</v>
      </c>
      <c r="J25" s="18">
        <f t="shared" si="10"/>
        <v>58.333333333333336</v>
      </c>
      <c r="K25" s="18">
        <f t="shared" si="10"/>
        <v>0</v>
      </c>
      <c r="L25" s="18">
        <f t="shared" si="10"/>
        <v>0</v>
      </c>
      <c r="M25" s="18">
        <f t="shared" si="10"/>
        <v>100</v>
      </c>
      <c r="N25" s="12"/>
    </row>
    <row r="26" spans="1:14" s="7" customFormat="1" ht="21" customHeight="1" thickBot="1">
      <c r="A26" s="41" t="s">
        <v>83</v>
      </c>
      <c r="B26" s="116">
        <v>25000</v>
      </c>
      <c r="C26" s="116">
        <v>305000</v>
      </c>
      <c r="D26" s="116">
        <v>260500</v>
      </c>
      <c r="E26" s="117">
        <v>0</v>
      </c>
      <c r="F26" s="117">
        <v>0</v>
      </c>
      <c r="G26" s="117">
        <f t="shared" si="6"/>
        <v>590500</v>
      </c>
      <c r="H26" s="18">
        <f>B26/$G$26*100</f>
        <v>4.2337002540220148</v>
      </c>
      <c r="I26" s="18">
        <f t="shared" ref="I26:M26" si="11">C26/$G$26*100</f>
        <v>51.651143099068584</v>
      </c>
      <c r="J26" s="18">
        <f t="shared" si="11"/>
        <v>44.115156646909398</v>
      </c>
      <c r="K26" s="18">
        <f t="shared" si="11"/>
        <v>0</v>
      </c>
      <c r="L26" s="18">
        <f t="shared" si="11"/>
        <v>0</v>
      </c>
      <c r="M26" s="18">
        <f t="shared" si="11"/>
        <v>100</v>
      </c>
      <c r="N26" s="12"/>
    </row>
    <row r="27" spans="1:14" s="7" customFormat="1" ht="21" customHeight="1" thickTop="1" thickBot="1">
      <c r="A27" s="45" t="s">
        <v>41</v>
      </c>
      <c r="B27" s="115">
        <v>1408701</v>
      </c>
      <c r="C27" s="115">
        <v>352490</v>
      </c>
      <c r="D27" s="115">
        <v>1310454</v>
      </c>
      <c r="E27" s="115">
        <v>0</v>
      </c>
      <c r="F27" s="115">
        <v>0</v>
      </c>
      <c r="G27" s="115">
        <f t="shared" si="6"/>
        <v>3071645</v>
      </c>
      <c r="H27" s="18">
        <f>B27/$G$27*100</f>
        <v>45.861452088376097</v>
      </c>
      <c r="I27" s="18">
        <f t="shared" ref="I27:M27" si="12">C27/$G$27*100</f>
        <v>11.475609974459939</v>
      </c>
      <c r="J27" s="18">
        <f t="shared" si="12"/>
        <v>42.662937937163967</v>
      </c>
      <c r="K27" s="18">
        <f t="shared" si="12"/>
        <v>0</v>
      </c>
      <c r="L27" s="18">
        <f t="shared" si="12"/>
        <v>0</v>
      </c>
      <c r="M27" s="18">
        <f t="shared" si="12"/>
        <v>100</v>
      </c>
      <c r="N27" s="95"/>
    </row>
    <row r="28" spans="1:14" s="7" customFormat="1" ht="21.75" customHeight="1" thickTop="1" thickBot="1">
      <c r="A28" s="251" t="s">
        <v>42</v>
      </c>
      <c r="B28" s="252">
        <v>8391617</v>
      </c>
      <c r="C28" s="252">
        <v>6352761</v>
      </c>
      <c r="D28" s="252">
        <v>1414022</v>
      </c>
      <c r="E28" s="252">
        <v>49905</v>
      </c>
      <c r="F28" s="252">
        <v>8849</v>
      </c>
      <c r="G28" s="252">
        <f t="shared" si="6"/>
        <v>16217154</v>
      </c>
      <c r="H28" s="18">
        <f>B28/$G$28*100</f>
        <v>51.745312401917133</v>
      </c>
      <c r="I28" s="18">
        <f t="shared" ref="I28:M28" si="13">C28/$G$28*100</f>
        <v>39.173094119967047</v>
      </c>
      <c r="J28" s="18">
        <f t="shared" si="13"/>
        <v>8.7192980963244224</v>
      </c>
      <c r="K28" s="18">
        <f t="shared" si="13"/>
        <v>0.30772970399121818</v>
      </c>
      <c r="L28" s="18">
        <f t="shared" si="13"/>
        <v>5.4565677800186146E-2</v>
      </c>
      <c r="M28" s="18">
        <f t="shared" si="13"/>
        <v>100</v>
      </c>
      <c r="N28" s="12"/>
    </row>
    <row r="29" spans="1:14" s="7" customFormat="1" ht="7.5" customHeight="1" thickTop="1" thickBot="1">
      <c r="A29" s="39"/>
      <c r="B29" s="93"/>
      <c r="C29" s="4"/>
      <c r="D29" s="4"/>
      <c r="E29" s="4"/>
      <c r="F29" s="4"/>
      <c r="G29" s="4"/>
      <c r="H29"/>
      <c r="I29"/>
      <c r="J29"/>
      <c r="K29"/>
      <c r="L29"/>
      <c r="M29"/>
      <c r="N29" s="12"/>
    </row>
    <row r="30" spans="1:14" ht="20.25" customHeight="1">
      <c r="A30" s="305" t="s">
        <v>37</v>
      </c>
      <c r="B30" s="305"/>
      <c r="C30" s="305"/>
      <c r="D30" s="305"/>
      <c r="E30" s="52"/>
      <c r="F30" s="297">
        <v>64</v>
      </c>
      <c r="G30" s="52"/>
      <c r="N30" s="3"/>
    </row>
  </sheetData>
  <dataConsolidate/>
  <mergeCells count="5">
    <mergeCell ref="A30:D30"/>
    <mergeCell ref="A1:G1"/>
    <mergeCell ref="A3:A4"/>
    <mergeCell ref="B3:F3"/>
    <mergeCell ref="G3:G4"/>
  </mergeCells>
  <phoneticPr fontId="0" type="noConversion"/>
  <printOptions horizontalCentered="1"/>
  <pageMargins left="0.51181102362204722" right="0.51181102362204722" top="0.59055118110236227" bottom="0.15748031496062992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AD30"/>
  <sheetViews>
    <sheetView rightToLeft="1" view="pageBreakPreview" topLeftCell="A22" zoomScaleNormal="89" zoomScaleSheetLayoutView="100" workbookViewId="0">
      <selection activeCell="F30" sqref="F30"/>
    </sheetView>
  </sheetViews>
  <sheetFormatPr defaultColWidth="9.125" defaultRowHeight="14.25"/>
  <cols>
    <col min="1" max="1" width="14" style="7" customWidth="1"/>
    <col min="2" max="2" width="13" style="7" customWidth="1"/>
    <col min="3" max="3" width="12.125" style="7" customWidth="1"/>
    <col min="4" max="4" width="12.25" style="7" customWidth="1"/>
    <col min="5" max="5" width="12.125" style="7" customWidth="1"/>
    <col min="6" max="6" width="13.25" style="7" customWidth="1"/>
    <col min="7" max="7" width="9.625" style="7" customWidth="1"/>
    <col min="8" max="8" width="15.625" style="7" customWidth="1"/>
    <col min="9" max="16384" width="9.125" style="7"/>
  </cols>
  <sheetData>
    <row r="1" spans="1:16" ht="17.25" customHeight="1">
      <c r="A1" s="300" t="s">
        <v>75</v>
      </c>
      <c r="B1" s="300"/>
      <c r="C1" s="300"/>
      <c r="D1" s="300"/>
      <c r="E1" s="300"/>
      <c r="F1" s="300"/>
      <c r="G1" s="300"/>
      <c r="H1" s="300"/>
    </row>
    <row r="2" spans="1:16" ht="20.25" customHeight="1" thickBot="1">
      <c r="A2" s="61" t="s">
        <v>48</v>
      </c>
      <c r="B2" s="62"/>
      <c r="C2" s="62"/>
      <c r="D2" s="62"/>
      <c r="E2" s="62"/>
      <c r="F2" s="62"/>
      <c r="G2" s="209"/>
      <c r="H2" s="88" t="s">
        <v>44</v>
      </c>
    </row>
    <row r="3" spans="1:16" ht="23.25" customHeight="1" thickTop="1">
      <c r="A3" s="302" t="s">
        <v>7</v>
      </c>
      <c r="B3" s="316" t="s">
        <v>43</v>
      </c>
      <c r="C3" s="316"/>
      <c r="D3" s="316"/>
      <c r="E3" s="316"/>
      <c r="F3" s="316"/>
      <c r="G3" s="316"/>
      <c r="H3" s="302" t="s">
        <v>18</v>
      </c>
    </row>
    <row r="4" spans="1:16" ht="31.5" customHeight="1">
      <c r="A4" s="303"/>
      <c r="B4" s="250" t="s">
        <v>29</v>
      </c>
      <c r="C4" s="250" t="s">
        <v>2</v>
      </c>
      <c r="D4" s="250" t="s">
        <v>3</v>
      </c>
      <c r="E4" s="250" t="s">
        <v>71</v>
      </c>
      <c r="F4" s="250" t="s">
        <v>72</v>
      </c>
      <c r="G4" s="250" t="s">
        <v>108</v>
      </c>
      <c r="H4" s="303"/>
    </row>
    <row r="5" spans="1:16" ht="21" customHeight="1">
      <c r="A5" s="41" t="s">
        <v>8</v>
      </c>
      <c r="B5" s="109">
        <v>335541</v>
      </c>
      <c r="C5" s="109">
        <v>26430</v>
      </c>
      <c r="D5" s="109">
        <v>85408</v>
      </c>
      <c r="E5" s="112">
        <v>350</v>
      </c>
      <c r="F5" s="112">
        <v>0</v>
      </c>
      <c r="G5" s="112">
        <v>0</v>
      </c>
      <c r="H5" s="113">
        <f>SUM(B5:G5)</f>
        <v>447729</v>
      </c>
      <c r="I5" s="95">
        <f>B5/H5*100</f>
        <v>74.942878392956459</v>
      </c>
      <c r="J5" s="95">
        <f>C5/H5*100</f>
        <v>5.903124434646851</v>
      </c>
      <c r="K5" s="95">
        <f>D5/H5*100</f>
        <v>19.075824885142577</v>
      </c>
      <c r="L5" s="95">
        <f>E5/H5*100</f>
        <v>7.8172287254120232E-2</v>
      </c>
      <c r="M5" s="95">
        <f>F5/H5*100</f>
        <v>0</v>
      </c>
      <c r="N5" s="95">
        <f>G5/H5*100</f>
        <v>0</v>
      </c>
      <c r="O5" s="95">
        <f>H5/H5*100</f>
        <v>100</v>
      </c>
      <c r="P5" s="95"/>
    </row>
    <row r="6" spans="1:16" ht="21" customHeight="1">
      <c r="A6" s="42" t="s">
        <v>9</v>
      </c>
      <c r="B6" s="109">
        <v>247580</v>
      </c>
      <c r="C6" s="109">
        <v>275818</v>
      </c>
      <c r="D6" s="109">
        <v>0</v>
      </c>
      <c r="E6" s="112">
        <v>590</v>
      </c>
      <c r="F6" s="112">
        <v>1317</v>
      </c>
      <c r="G6" s="112">
        <v>0</v>
      </c>
      <c r="H6" s="113">
        <f t="shared" ref="H6:H28" si="0">SUM(B6:G6)</f>
        <v>525305</v>
      </c>
      <c r="I6" s="95">
        <f t="shared" ref="I6:I19" si="1">B6/H6*100</f>
        <v>47.130714537268823</v>
      </c>
      <c r="J6" s="95">
        <f t="shared" ref="J6:J19" si="2">C6/H6*100</f>
        <v>52.50625826900562</v>
      </c>
      <c r="K6" s="95">
        <f t="shared" ref="K6:K19" si="3">D6/H6*100</f>
        <v>0</v>
      </c>
      <c r="L6" s="95">
        <f t="shared" ref="L6:L19" si="4">E6/H6*100</f>
        <v>0.11231570230627921</v>
      </c>
      <c r="M6" s="95">
        <f t="shared" ref="M6:M19" si="5">F6/H6*100</f>
        <v>0.25071149141927074</v>
      </c>
      <c r="N6" s="95">
        <f t="shared" ref="N6:N28" si="6">G6/H6*100</f>
        <v>0</v>
      </c>
      <c r="O6" s="95">
        <f t="shared" ref="O6:O19" si="7">H6/H6*100</f>
        <v>100</v>
      </c>
      <c r="P6" s="95"/>
    </row>
    <row r="7" spans="1:16" ht="21" customHeight="1">
      <c r="A7" s="41" t="s">
        <v>61</v>
      </c>
      <c r="B7" s="109">
        <v>2700000</v>
      </c>
      <c r="C7" s="109">
        <v>275000</v>
      </c>
      <c r="D7" s="109">
        <v>0</v>
      </c>
      <c r="E7" s="112">
        <v>0</v>
      </c>
      <c r="F7" s="112">
        <v>0</v>
      </c>
      <c r="G7" s="112">
        <v>0</v>
      </c>
      <c r="H7" s="113">
        <f t="shared" si="0"/>
        <v>2975000</v>
      </c>
      <c r="I7" s="95">
        <f t="shared" si="1"/>
        <v>90.756302521008408</v>
      </c>
      <c r="J7" s="95">
        <f t="shared" si="2"/>
        <v>9.2436974789915975</v>
      </c>
      <c r="K7" s="95">
        <f t="shared" si="3"/>
        <v>0</v>
      </c>
      <c r="L7" s="95">
        <f t="shared" si="4"/>
        <v>0</v>
      </c>
      <c r="M7" s="95">
        <f t="shared" si="5"/>
        <v>0</v>
      </c>
      <c r="N7" s="95">
        <f t="shared" si="6"/>
        <v>0</v>
      </c>
      <c r="O7" s="95">
        <f t="shared" si="7"/>
        <v>100</v>
      </c>
      <c r="P7" s="95"/>
    </row>
    <row r="8" spans="1:16" ht="21" customHeight="1">
      <c r="A8" s="41" t="s">
        <v>60</v>
      </c>
      <c r="B8" s="109">
        <v>416080</v>
      </c>
      <c r="C8" s="109">
        <v>222261</v>
      </c>
      <c r="D8" s="109">
        <v>0</v>
      </c>
      <c r="E8" s="112">
        <v>0</v>
      </c>
      <c r="F8" s="112">
        <v>768</v>
      </c>
      <c r="G8" s="112">
        <v>0</v>
      </c>
      <c r="H8" s="113">
        <f t="shared" si="0"/>
        <v>639109</v>
      </c>
      <c r="I8" s="95">
        <f t="shared" si="1"/>
        <v>65.103135771832342</v>
      </c>
      <c r="J8" s="95">
        <f t="shared" si="2"/>
        <v>34.776696932761084</v>
      </c>
      <c r="K8" s="95">
        <f t="shared" si="3"/>
        <v>0</v>
      </c>
      <c r="L8" s="95">
        <f t="shared" si="4"/>
        <v>0</v>
      </c>
      <c r="M8" s="95">
        <f t="shared" si="5"/>
        <v>0.12016729540657382</v>
      </c>
      <c r="N8" s="95">
        <f t="shared" si="6"/>
        <v>0</v>
      </c>
      <c r="O8" s="95">
        <f t="shared" si="7"/>
        <v>100</v>
      </c>
      <c r="P8" s="95"/>
    </row>
    <row r="9" spans="1:16" ht="21" customHeight="1">
      <c r="A9" s="41" t="s">
        <v>10</v>
      </c>
      <c r="B9" s="109">
        <v>264486</v>
      </c>
      <c r="C9" s="109">
        <v>379379</v>
      </c>
      <c r="D9" s="109">
        <v>0</v>
      </c>
      <c r="E9" s="112">
        <v>0</v>
      </c>
      <c r="F9" s="112">
        <v>1232</v>
      </c>
      <c r="G9" s="112">
        <v>0</v>
      </c>
      <c r="H9" s="113">
        <f t="shared" si="0"/>
        <v>645097</v>
      </c>
      <c r="I9" s="95">
        <f>B9/H9*100</f>
        <v>40.999415591763722</v>
      </c>
      <c r="J9" s="95">
        <f t="shared" si="2"/>
        <v>58.809605377175835</v>
      </c>
      <c r="K9" s="95">
        <f t="shared" si="3"/>
        <v>0</v>
      </c>
      <c r="L9" s="95">
        <f>E9/H9*100</f>
        <v>0</v>
      </c>
      <c r="M9" s="95">
        <f t="shared" si="5"/>
        <v>0.19097903106044517</v>
      </c>
      <c r="N9" s="95">
        <f t="shared" si="6"/>
        <v>0</v>
      </c>
      <c r="O9" s="95">
        <f t="shared" si="7"/>
        <v>100</v>
      </c>
      <c r="P9" s="95"/>
    </row>
    <row r="10" spans="1:16" ht="21" customHeight="1">
      <c r="A10" s="41" t="s">
        <v>11</v>
      </c>
      <c r="B10" s="109">
        <v>344460</v>
      </c>
      <c r="C10" s="109">
        <v>186138</v>
      </c>
      <c r="D10" s="114">
        <v>0</v>
      </c>
      <c r="E10" s="112">
        <v>520</v>
      </c>
      <c r="F10" s="112">
        <v>114</v>
      </c>
      <c r="G10" s="112">
        <v>0</v>
      </c>
      <c r="H10" s="113">
        <f t="shared" si="0"/>
        <v>531232</v>
      </c>
      <c r="I10" s="95">
        <f t="shared" si="1"/>
        <v>64.841726402023966</v>
      </c>
      <c r="J10" s="95">
        <f t="shared" si="2"/>
        <v>35.038928377808567</v>
      </c>
      <c r="K10" s="95">
        <f t="shared" si="3"/>
        <v>0</v>
      </c>
      <c r="L10" s="95">
        <f t="shared" si="4"/>
        <v>9.7885669537979642E-2</v>
      </c>
      <c r="M10" s="95">
        <f t="shared" si="5"/>
        <v>2.1459550629480149E-2</v>
      </c>
      <c r="N10" s="95">
        <f t="shared" si="6"/>
        <v>0</v>
      </c>
      <c r="O10" s="95">
        <f t="shared" si="7"/>
        <v>100</v>
      </c>
      <c r="P10" s="95"/>
    </row>
    <row r="11" spans="1:16" ht="21" customHeight="1">
      <c r="A11" s="41" t="s">
        <v>12</v>
      </c>
      <c r="B11" s="109">
        <v>150000</v>
      </c>
      <c r="C11" s="109">
        <v>383590</v>
      </c>
      <c r="D11" s="109">
        <v>0</v>
      </c>
      <c r="E11" s="112">
        <v>271</v>
      </c>
      <c r="F11" s="112">
        <v>347</v>
      </c>
      <c r="G11" s="112">
        <v>0</v>
      </c>
      <c r="H11" s="113">
        <f t="shared" si="0"/>
        <v>534208</v>
      </c>
      <c r="I11" s="95">
        <f t="shared" si="1"/>
        <v>28.078950521145323</v>
      </c>
      <c r="J11" s="95">
        <f t="shared" si="2"/>
        <v>71.805364202707551</v>
      </c>
      <c r="K11" s="95">
        <f t="shared" si="3"/>
        <v>0</v>
      </c>
      <c r="L11" s="95">
        <f t="shared" si="4"/>
        <v>5.072930394153588E-2</v>
      </c>
      <c r="M11" s="95">
        <f t="shared" si="5"/>
        <v>6.4955972205582843E-2</v>
      </c>
      <c r="N11" s="95">
        <f t="shared" si="6"/>
        <v>0</v>
      </c>
      <c r="O11" s="95">
        <f t="shared" si="7"/>
        <v>100</v>
      </c>
      <c r="P11" s="95"/>
    </row>
    <row r="12" spans="1:16" ht="21" customHeight="1">
      <c r="A12" s="43" t="s">
        <v>13</v>
      </c>
      <c r="B12" s="114">
        <v>169370</v>
      </c>
      <c r="C12" s="114">
        <v>197313</v>
      </c>
      <c r="D12" s="114">
        <v>14000</v>
      </c>
      <c r="E12" s="112">
        <v>0</v>
      </c>
      <c r="F12" s="112">
        <v>80</v>
      </c>
      <c r="G12" s="112">
        <v>0</v>
      </c>
      <c r="H12" s="113">
        <f t="shared" si="0"/>
        <v>380763</v>
      </c>
      <c r="I12" s="95">
        <f t="shared" si="1"/>
        <v>44.481737983995295</v>
      </c>
      <c r="J12" s="95">
        <f t="shared" si="2"/>
        <v>51.820423728145862</v>
      </c>
      <c r="K12" s="95">
        <f t="shared" si="3"/>
        <v>3.676827843041472</v>
      </c>
      <c r="L12" s="95">
        <f t="shared" si="4"/>
        <v>0</v>
      </c>
      <c r="M12" s="95">
        <f t="shared" si="5"/>
        <v>2.1010444817379841E-2</v>
      </c>
      <c r="N12" s="95">
        <f t="shared" si="6"/>
        <v>0</v>
      </c>
      <c r="O12" s="95">
        <f t="shared" si="7"/>
        <v>100</v>
      </c>
      <c r="P12" s="95"/>
    </row>
    <row r="13" spans="1:16" ht="21" customHeight="1">
      <c r="A13" s="43" t="s">
        <v>25</v>
      </c>
      <c r="B13" s="114">
        <v>285500</v>
      </c>
      <c r="C13" s="114">
        <v>245500</v>
      </c>
      <c r="D13" s="114">
        <v>300</v>
      </c>
      <c r="E13" s="112">
        <v>1400</v>
      </c>
      <c r="F13" s="112">
        <v>350</v>
      </c>
      <c r="G13" s="112">
        <v>0</v>
      </c>
      <c r="H13" s="113">
        <f t="shared" si="0"/>
        <v>533050</v>
      </c>
      <c r="I13" s="95">
        <f t="shared" si="1"/>
        <v>53.559703592533538</v>
      </c>
      <c r="J13" s="95">
        <f t="shared" si="2"/>
        <v>46.05571709970922</v>
      </c>
      <c r="K13" s="95">
        <f t="shared" si="3"/>
        <v>5.6279898696182343E-2</v>
      </c>
      <c r="L13" s="95">
        <f t="shared" si="4"/>
        <v>0.26263952724885092</v>
      </c>
      <c r="M13" s="95">
        <f t="shared" si="5"/>
        <v>6.5659881812212731E-2</v>
      </c>
      <c r="N13" s="95">
        <f t="shared" si="6"/>
        <v>0</v>
      </c>
      <c r="O13" s="95">
        <f t="shared" si="7"/>
        <v>100</v>
      </c>
      <c r="P13" s="95"/>
    </row>
    <row r="14" spans="1:16" ht="21" customHeight="1">
      <c r="A14" s="43" t="s">
        <v>14</v>
      </c>
      <c r="B14" s="114">
        <v>300000</v>
      </c>
      <c r="C14" s="114">
        <v>144121</v>
      </c>
      <c r="D14" s="114">
        <v>380</v>
      </c>
      <c r="E14" s="112">
        <v>200</v>
      </c>
      <c r="F14" s="112">
        <v>0</v>
      </c>
      <c r="G14" s="112">
        <v>0</v>
      </c>
      <c r="H14" s="113">
        <f t="shared" si="0"/>
        <v>444701</v>
      </c>
      <c r="I14" s="95">
        <f t="shared" si="1"/>
        <v>67.461058104209343</v>
      </c>
      <c r="J14" s="95">
        <f t="shared" si="2"/>
        <v>32.408517183455849</v>
      </c>
      <c r="K14" s="95">
        <f t="shared" si="3"/>
        <v>8.5450673598665178E-2</v>
      </c>
      <c r="L14" s="95">
        <f t="shared" si="4"/>
        <v>4.497403873613956E-2</v>
      </c>
      <c r="M14" s="95">
        <f t="shared" si="5"/>
        <v>0</v>
      </c>
      <c r="N14" s="95">
        <f t="shared" si="6"/>
        <v>0</v>
      </c>
      <c r="O14" s="95">
        <f t="shared" si="7"/>
        <v>100</v>
      </c>
      <c r="P14" s="95"/>
    </row>
    <row r="15" spans="1:16" ht="21" customHeight="1">
      <c r="A15" s="43" t="s">
        <v>26</v>
      </c>
      <c r="B15" s="114">
        <v>132000</v>
      </c>
      <c r="C15" s="114">
        <v>110000</v>
      </c>
      <c r="D15" s="114">
        <v>2000</v>
      </c>
      <c r="E15" s="112">
        <v>5000</v>
      </c>
      <c r="F15" s="112">
        <v>110</v>
      </c>
      <c r="G15" s="112">
        <v>0</v>
      </c>
      <c r="H15" s="113">
        <f t="shared" si="0"/>
        <v>249110</v>
      </c>
      <c r="I15" s="95">
        <f t="shared" si="1"/>
        <v>52.988639556822292</v>
      </c>
      <c r="J15" s="95">
        <f t="shared" si="2"/>
        <v>44.157199630685241</v>
      </c>
      <c r="K15" s="95">
        <f t="shared" si="3"/>
        <v>0.80285817510336799</v>
      </c>
      <c r="L15" s="95">
        <f t="shared" si="4"/>
        <v>2.0071454377584197</v>
      </c>
      <c r="M15" s="95">
        <f t="shared" si="5"/>
        <v>4.4157199630685234E-2</v>
      </c>
      <c r="N15" s="95">
        <f t="shared" si="6"/>
        <v>0</v>
      </c>
      <c r="O15" s="95">
        <f t="shared" si="7"/>
        <v>100</v>
      </c>
      <c r="P15" s="95"/>
    </row>
    <row r="16" spans="1:16" ht="21" customHeight="1">
      <c r="A16" s="43" t="s">
        <v>15</v>
      </c>
      <c r="B16" s="114">
        <v>312000</v>
      </c>
      <c r="C16" s="114">
        <v>461514</v>
      </c>
      <c r="D16" s="114">
        <v>0</v>
      </c>
      <c r="E16" s="112">
        <v>11880</v>
      </c>
      <c r="F16" s="112">
        <v>1050</v>
      </c>
      <c r="G16" s="112">
        <v>0</v>
      </c>
      <c r="H16" s="113">
        <f t="shared" si="0"/>
        <v>786444</v>
      </c>
      <c r="I16" s="95">
        <f t="shared" si="1"/>
        <v>39.672246212063413</v>
      </c>
      <c r="J16" s="95">
        <f t="shared" si="2"/>
        <v>58.68364435357126</v>
      </c>
      <c r="K16" s="95">
        <f t="shared" si="3"/>
        <v>0</v>
      </c>
      <c r="L16" s="95">
        <f t="shared" si="4"/>
        <v>1.5105970673054916</v>
      </c>
      <c r="M16" s="95">
        <f t="shared" si="5"/>
        <v>0.1335123670598288</v>
      </c>
      <c r="N16" s="95">
        <f t="shared" si="6"/>
        <v>0</v>
      </c>
      <c r="O16" s="95">
        <f t="shared" si="7"/>
        <v>100</v>
      </c>
      <c r="P16" s="95"/>
    </row>
    <row r="17" spans="1:30" s="11" customFormat="1" ht="21" customHeight="1">
      <c r="A17" s="43" t="s">
        <v>16</v>
      </c>
      <c r="B17" s="114">
        <v>117920</v>
      </c>
      <c r="C17" s="114">
        <v>307350</v>
      </c>
      <c r="D17" s="114">
        <v>0</v>
      </c>
      <c r="E17" s="112">
        <v>5100</v>
      </c>
      <c r="F17" s="112">
        <v>1008</v>
      </c>
      <c r="G17" s="112">
        <v>0</v>
      </c>
      <c r="H17" s="113">
        <f t="shared" si="0"/>
        <v>431378</v>
      </c>
      <c r="I17" s="95">
        <f t="shared" si="1"/>
        <v>27.33565457672853</v>
      </c>
      <c r="J17" s="95">
        <f t="shared" si="2"/>
        <v>71.248417860901583</v>
      </c>
      <c r="K17" s="95">
        <f t="shared" si="3"/>
        <v>0</v>
      </c>
      <c r="L17" s="95">
        <f t="shared" si="4"/>
        <v>1.1822577878334084</v>
      </c>
      <c r="M17" s="95">
        <f t="shared" si="5"/>
        <v>0.23366977453648541</v>
      </c>
      <c r="N17" s="95">
        <f t="shared" si="6"/>
        <v>0</v>
      </c>
      <c r="O17" s="95">
        <f t="shared" si="7"/>
        <v>100</v>
      </c>
      <c r="P17" s="95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s="11" customFormat="1" ht="21" customHeight="1" thickBot="1">
      <c r="A18" s="43" t="s">
        <v>17</v>
      </c>
      <c r="B18" s="114">
        <v>234000</v>
      </c>
      <c r="C18" s="114">
        <v>1308503</v>
      </c>
      <c r="D18" s="114">
        <v>0</v>
      </c>
      <c r="E18" s="112">
        <v>5177</v>
      </c>
      <c r="F18" s="112">
        <v>1500</v>
      </c>
      <c r="G18" s="112">
        <v>0</v>
      </c>
      <c r="H18" s="112">
        <f t="shared" si="0"/>
        <v>1549180</v>
      </c>
      <c r="I18" s="95">
        <f t="shared" si="1"/>
        <v>15.104765101537588</v>
      </c>
      <c r="J18" s="95">
        <f t="shared" si="2"/>
        <v>84.464232690842906</v>
      </c>
      <c r="K18" s="95">
        <f t="shared" si="3"/>
        <v>0</v>
      </c>
      <c r="L18" s="95">
        <f t="shared" si="4"/>
        <v>0.33417679030196618</v>
      </c>
      <c r="M18" s="95">
        <f t="shared" si="5"/>
        <v>9.6825417317548637E-2</v>
      </c>
      <c r="N18" s="95">
        <f t="shared" si="6"/>
        <v>0</v>
      </c>
      <c r="O18" s="95">
        <f t="shared" si="7"/>
        <v>100</v>
      </c>
      <c r="P18" s="95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s="11" customFormat="1" ht="21" customHeight="1" thickTop="1" thickBot="1">
      <c r="A19" s="45" t="s">
        <v>41</v>
      </c>
      <c r="B19" s="115">
        <v>6008937</v>
      </c>
      <c r="C19" s="115">
        <v>4522917</v>
      </c>
      <c r="D19" s="115">
        <v>102088</v>
      </c>
      <c r="E19" s="115">
        <v>30488</v>
      </c>
      <c r="F19" s="115">
        <v>7876</v>
      </c>
      <c r="G19" s="115">
        <v>0</v>
      </c>
      <c r="H19" s="115">
        <f t="shared" si="0"/>
        <v>10672306</v>
      </c>
      <c r="I19" s="95">
        <f t="shared" si="1"/>
        <v>56.304017144935692</v>
      </c>
      <c r="J19" s="95">
        <f t="shared" si="2"/>
        <v>42.379941129873899</v>
      </c>
      <c r="K19" s="95">
        <f t="shared" si="3"/>
        <v>0.95656927378206735</v>
      </c>
      <c r="L19" s="95">
        <f t="shared" si="4"/>
        <v>0.28567396774417825</v>
      </c>
      <c r="M19" s="95">
        <f t="shared" si="5"/>
        <v>7.3798483664167802E-2</v>
      </c>
      <c r="N19" s="95">
        <f t="shared" si="6"/>
        <v>0</v>
      </c>
      <c r="O19" s="95">
        <f t="shared" si="7"/>
        <v>100</v>
      </c>
      <c r="P19" s="95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s="11" customFormat="1" ht="21" customHeight="1" thickTop="1" thickBot="1">
      <c r="A20" s="248" t="s">
        <v>32</v>
      </c>
      <c r="B20" s="253"/>
      <c r="C20" s="253"/>
      <c r="D20" s="253"/>
      <c r="E20" s="254"/>
      <c r="F20" s="254"/>
      <c r="G20" s="254"/>
      <c r="H20" s="254"/>
      <c r="I20" s="95"/>
      <c r="J20" s="95"/>
      <c r="K20" s="95"/>
      <c r="L20" s="95"/>
      <c r="M20" s="95"/>
      <c r="N20" s="95"/>
      <c r="O20" s="95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s="11" customFormat="1" ht="21" customHeight="1" thickTop="1">
      <c r="A21" s="46" t="s">
        <v>85</v>
      </c>
      <c r="B21" s="116">
        <v>205960</v>
      </c>
      <c r="C21" s="116">
        <v>5249</v>
      </c>
      <c r="D21" s="116">
        <v>0</v>
      </c>
      <c r="E21" s="117">
        <v>0</v>
      </c>
      <c r="F21" s="117">
        <v>0</v>
      </c>
      <c r="G21" s="117">
        <v>0</v>
      </c>
      <c r="H21" s="117">
        <f t="shared" si="0"/>
        <v>211209</v>
      </c>
      <c r="I21" s="95">
        <f>B21/H21*100</f>
        <v>97.514783934396732</v>
      </c>
      <c r="J21" s="95">
        <f>C21/H21*100</f>
        <v>2.4852160656032649</v>
      </c>
      <c r="K21" s="95">
        <f>D21/H21*100</f>
        <v>0</v>
      </c>
      <c r="L21" s="95">
        <f>E21/H21*100</f>
        <v>0</v>
      </c>
      <c r="M21" s="95">
        <f>F21/H21*100</f>
        <v>0</v>
      </c>
      <c r="N21" s="95">
        <f t="shared" si="6"/>
        <v>0</v>
      </c>
      <c r="O21" s="95">
        <f>H21/H21*100</f>
        <v>100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s="11" customFormat="1" ht="21" customHeight="1">
      <c r="A22" s="47" t="s">
        <v>84</v>
      </c>
      <c r="B22" s="118">
        <v>44960</v>
      </c>
      <c r="C22" s="118">
        <v>7840</v>
      </c>
      <c r="D22" s="118">
        <v>0</v>
      </c>
      <c r="E22" s="112">
        <v>0</v>
      </c>
      <c r="F22" s="112">
        <v>0</v>
      </c>
      <c r="G22" s="112">
        <v>335023</v>
      </c>
      <c r="H22" s="112">
        <f t="shared" si="0"/>
        <v>387823</v>
      </c>
      <c r="I22" s="95">
        <f>B22/$H$22*100</f>
        <v>11.592917387571134</v>
      </c>
      <c r="J22" s="95">
        <f>C22/$H$22*100</f>
        <v>2.0215407544163186</v>
      </c>
      <c r="K22" s="95">
        <f>D22/$H$22*100</f>
        <v>0</v>
      </c>
      <c r="L22" s="95">
        <f>E22/$H$22*100</f>
        <v>0</v>
      </c>
      <c r="M22" s="95">
        <f>F22/$H$22*100</f>
        <v>0</v>
      </c>
      <c r="N22" s="95">
        <f t="shared" si="6"/>
        <v>86.385541858012544</v>
      </c>
      <c r="O22" s="95">
        <f>H22/$H$22*100</f>
        <v>100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s="11" customFormat="1" ht="21" customHeight="1">
      <c r="A23" s="47" t="s">
        <v>81</v>
      </c>
      <c r="B23" s="118">
        <v>319375</v>
      </c>
      <c r="C23" s="118">
        <v>0</v>
      </c>
      <c r="D23" s="118">
        <v>0</v>
      </c>
      <c r="E23" s="112">
        <v>0</v>
      </c>
      <c r="F23" s="112">
        <v>0</v>
      </c>
      <c r="G23" s="112">
        <v>0</v>
      </c>
      <c r="H23" s="112">
        <f t="shared" si="0"/>
        <v>319375</v>
      </c>
      <c r="I23" s="95">
        <f>B23/$H$23*100</f>
        <v>100</v>
      </c>
      <c r="J23" s="95">
        <f>C23/$H$23*100</f>
        <v>0</v>
      </c>
      <c r="K23" s="95">
        <f>D23/$H$23*100</f>
        <v>0</v>
      </c>
      <c r="L23" s="95">
        <f>E23/$H$23*100</f>
        <v>0</v>
      </c>
      <c r="M23" s="95">
        <f>F23/$H$23*100</f>
        <v>0</v>
      </c>
      <c r="N23" s="95">
        <f t="shared" si="6"/>
        <v>0</v>
      </c>
      <c r="O23" s="95">
        <f>H23/$H$23*100</f>
        <v>100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s="12" customFormat="1" ht="21" customHeight="1">
      <c r="A24" s="47" t="s">
        <v>82</v>
      </c>
      <c r="B24" s="118">
        <v>195000</v>
      </c>
      <c r="C24" s="118">
        <v>30000</v>
      </c>
      <c r="D24" s="118">
        <v>2530</v>
      </c>
      <c r="E24" s="112">
        <v>0</v>
      </c>
      <c r="F24" s="112">
        <v>0</v>
      </c>
      <c r="G24" s="112">
        <v>221400</v>
      </c>
      <c r="H24" s="112">
        <f t="shared" si="0"/>
        <v>448930</v>
      </c>
      <c r="I24" s="95">
        <f>B24/$H$24*100</f>
        <v>43.436615953489408</v>
      </c>
      <c r="J24" s="95">
        <f>C24/$H$24*100</f>
        <v>6.6825563005368318</v>
      </c>
      <c r="K24" s="95">
        <f>D24/$H$24*100</f>
        <v>0.56356224801193944</v>
      </c>
      <c r="L24" s="95">
        <f>E24/$H$24*100</f>
        <v>0</v>
      </c>
      <c r="M24" s="95">
        <f>F24/$H$24*100</f>
        <v>0</v>
      </c>
      <c r="N24" s="95">
        <f t="shared" si="6"/>
        <v>49.31726549796182</v>
      </c>
      <c r="O24" s="95">
        <f>H24/$H$24*100</f>
        <v>100</v>
      </c>
    </row>
    <row r="25" spans="1:30" ht="21" customHeight="1">
      <c r="A25" s="41" t="s">
        <v>80</v>
      </c>
      <c r="B25" s="118">
        <v>300000</v>
      </c>
      <c r="C25" s="118">
        <v>0</v>
      </c>
      <c r="D25" s="118">
        <v>235000</v>
      </c>
      <c r="E25" s="112">
        <v>0</v>
      </c>
      <c r="F25" s="112">
        <v>0</v>
      </c>
      <c r="G25" s="112">
        <v>250000</v>
      </c>
      <c r="H25" s="112">
        <f t="shared" si="0"/>
        <v>785000</v>
      </c>
      <c r="I25" s="95">
        <f>B25/$H$25*100</f>
        <v>38.216560509554142</v>
      </c>
      <c r="J25" s="95">
        <f>C25/$H$25*100</f>
        <v>0</v>
      </c>
      <c r="K25" s="95">
        <f>D25/$H$25*100</f>
        <v>29.936305732484076</v>
      </c>
      <c r="L25" s="95">
        <f>E25/$H$25*100</f>
        <v>0</v>
      </c>
      <c r="M25" s="95">
        <f>F25/$H$25*100</f>
        <v>0</v>
      </c>
      <c r="N25" s="95">
        <f t="shared" si="6"/>
        <v>31.847133757961782</v>
      </c>
      <c r="O25" s="95">
        <f>H25/$H$25*100</f>
        <v>100</v>
      </c>
    </row>
    <row r="26" spans="1:30" ht="21" customHeight="1" thickBot="1">
      <c r="A26" s="83" t="s">
        <v>83</v>
      </c>
      <c r="B26" s="116">
        <v>25000</v>
      </c>
      <c r="C26" s="116">
        <v>300000</v>
      </c>
      <c r="D26" s="116">
        <v>205000</v>
      </c>
      <c r="E26" s="117">
        <v>0</v>
      </c>
      <c r="F26" s="117">
        <v>0</v>
      </c>
      <c r="G26" s="117">
        <v>24500</v>
      </c>
      <c r="H26" s="117">
        <f t="shared" si="0"/>
        <v>554500</v>
      </c>
      <c r="I26" s="95">
        <f>B26/$H$26*100</f>
        <v>4.508566275924256</v>
      </c>
      <c r="J26" s="95">
        <f>C26/$H$26*100</f>
        <v>54.102795311091064</v>
      </c>
      <c r="K26" s="95">
        <f>D26/$H$26*100</f>
        <v>36.9702434625789</v>
      </c>
      <c r="L26" s="95">
        <f>E26/$H$26*100</f>
        <v>0</v>
      </c>
      <c r="M26" s="95">
        <f>F26/$H$26*100</f>
        <v>0</v>
      </c>
      <c r="N26" s="95">
        <f t="shared" si="6"/>
        <v>4.4183949504057711</v>
      </c>
      <c r="O26" s="95">
        <f>H26/$H$26*100</f>
        <v>100</v>
      </c>
    </row>
    <row r="27" spans="1:30" ht="21" customHeight="1" thickTop="1" thickBot="1">
      <c r="A27" s="45" t="s">
        <v>41</v>
      </c>
      <c r="B27" s="115">
        <v>1090295</v>
      </c>
      <c r="C27" s="115">
        <v>343089</v>
      </c>
      <c r="D27" s="115">
        <v>442530</v>
      </c>
      <c r="E27" s="115">
        <v>0</v>
      </c>
      <c r="F27" s="115">
        <v>0</v>
      </c>
      <c r="G27" s="115">
        <v>830923</v>
      </c>
      <c r="H27" s="115">
        <f t="shared" si="0"/>
        <v>2706837</v>
      </c>
      <c r="I27" s="95">
        <f>B27/$H$27*100</f>
        <v>40.279300157342313</v>
      </c>
      <c r="J27" s="95">
        <f>C27/$H$27*100</f>
        <v>12.674904325602171</v>
      </c>
      <c r="K27" s="95">
        <f>D27/$H$27*100</f>
        <v>16.348601707454126</v>
      </c>
      <c r="L27" s="95">
        <f>E27/$H$27*100</f>
        <v>0</v>
      </c>
      <c r="M27" s="95">
        <f>F27/$H$27*100</f>
        <v>0</v>
      </c>
      <c r="N27" s="95">
        <f t="shared" si="6"/>
        <v>30.697193809601391</v>
      </c>
      <c r="O27" s="95">
        <f>H27/$H$27*100</f>
        <v>100</v>
      </c>
    </row>
    <row r="28" spans="1:30" ht="21" customHeight="1" thickTop="1" thickBot="1">
      <c r="A28" s="248" t="s">
        <v>42</v>
      </c>
      <c r="B28" s="253">
        <v>7099232</v>
      </c>
      <c r="C28" s="253">
        <v>4866006</v>
      </c>
      <c r="D28" s="253">
        <v>544618</v>
      </c>
      <c r="E28" s="253">
        <v>30488</v>
      </c>
      <c r="F28" s="253">
        <v>7876</v>
      </c>
      <c r="G28" s="253">
        <v>830923</v>
      </c>
      <c r="H28" s="253">
        <f t="shared" si="0"/>
        <v>13379143</v>
      </c>
      <c r="I28" s="95">
        <f>B28/$H$28*100</f>
        <v>53.061933787537811</v>
      </c>
      <c r="J28" s="95">
        <f>C28/$H$28*100</f>
        <v>36.370087381531093</v>
      </c>
      <c r="K28" s="95">
        <f>D28/$H$28*100</f>
        <v>4.0706493681994429</v>
      </c>
      <c r="L28" s="95">
        <f>E28/$H$28*100</f>
        <v>0.22787707702952276</v>
      </c>
      <c r="M28" s="95">
        <f>F28/$H$28*100</f>
        <v>5.8867746611273981E-2</v>
      </c>
      <c r="N28" s="95">
        <f t="shared" si="6"/>
        <v>6.2105846390908592</v>
      </c>
      <c r="O28" s="95">
        <f>H28/$H$28*100</f>
        <v>100</v>
      </c>
    </row>
    <row r="29" spans="1:30" ht="7.5" customHeight="1" thickTop="1" thickBot="1">
      <c r="A29" s="59"/>
      <c r="B29" s="69"/>
      <c r="C29" s="69"/>
      <c r="D29" s="69"/>
      <c r="E29" s="50"/>
      <c r="F29" s="50"/>
      <c r="G29" s="50"/>
      <c r="H29" s="50"/>
    </row>
    <row r="30" spans="1:30" ht="21" customHeight="1">
      <c r="A30" s="305" t="s">
        <v>37</v>
      </c>
      <c r="B30" s="305"/>
      <c r="C30" s="305"/>
      <c r="D30" s="305"/>
      <c r="E30" s="56"/>
      <c r="F30" s="296">
        <v>66</v>
      </c>
      <c r="G30" s="56"/>
      <c r="H30" s="56"/>
    </row>
  </sheetData>
  <dataConsolidate/>
  <mergeCells count="5">
    <mergeCell ref="A30:D30"/>
    <mergeCell ref="A1:H1"/>
    <mergeCell ref="A3:A4"/>
    <mergeCell ref="H3:H4"/>
    <mergeCell ref="B3:G3"/>
  </mergeCells>
  <phoneticPr fontId="1" type="noConversion"/>
  <printOptions horizontalCentered="1"/>
  <pageMargins left="0.51181102362204722" right="0.51181102362204722" top="0.55118110236220474" bottom="0.15748031496062992" header="0.31496062992125984" footer="0.31496062992125984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AB31"/>
  <sheetViews>
    <sheetView rightToLeft="1" view="pageBreakPreview" topLeftCell="A13" zoomScaleSheetLayoutView="100" workbookViewId="0">
      <selection activeCell="I30" sqref="I30"/>
    </sheetView>
  </sheetViews>
  <sheetFormatPr defaultColWidth="9.125" defaultRowHeight="14.25"/>
  <cols>
    <col min="1" max="1" width="11.25" style="7" customWidth="1"/>
    <col min="2" max="2" width="13.375" style="7" customWidth="1"/>
    <col min="3" max="3" width="14.375" style="7" customWidth="1"/>
    <col min="4" max="4" width="13.5" style="7" customWidth="1"/>
    <col min="5" max="5" width="10.625" style="7" customWidth="1"/>
    <col min="6" max="6" width="9.5" style="7" customWidth="1"/>
    <col min="7" max="7" width="10.125" style="7" customWidth="1"/>
    <col min="8" max="8" width="0.625" style="7" customWidth="1"/>
    <col min="9" max="9" width="10.25" style="7" customWidth="1"/>
    <col min="10" max="10" width="8.75" style="7" customWidth="1"/>
    <col min="11" max="11" width="11.375" style="7" customWidth="1"/>
    <col min="12" max="12" width="14.125" style="7" customWidth="1"/>
    <col min="13" max="13" width="10.25" style="7" customWidth="1"/>
    <col min="14" max="23" width="9.125" style="7"/>
    <col min="24" max="24" width="10.375" style="7" bestFit="1" customWidth="1"/>
    <col min="25" max="25" width="9.375" style="7" bestFit="1" customWidth="1"/>
    <col min="26" max="26" width="7.375" style="7" customWidth="1"/>
    <col min="27" max="27" width="10.625" style="7" customWidth="1"/>
    <col min="28" max="16384" width="9.125" style="7"/>
  </cols>
  <sheetData>
    <row r="1" spans="1:28" ht="20.25" customHeight="1">
      <c r="A1" s="320" t="s">
        <v>97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O1" s="12"/>
      <c r="P1" s="317"/>
      <c r="Q1" s="317"/>
      <c r="R1" s="317"/>
      <c r="S1" s="317"/>
      <c r="T1" s="317"/>
      <c r="U1" s="317"/>
      <c r="V1" s="317"/>
      <c r="W1" s="317"/>
      <c r="X1" s="12"/>
      <c r="Y1" s="12"/>
      <c r="Z1" s="12"/>
      <c r="AA1" s="12"/>
      <c r="AB1" s="12"/>
    </row>
    <row r="2" spans="1:28" ht="17.25" customHeight="1" thickBot="1">
      <c r="A2" s="64" t="s">
        <v>49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88" t="s">
        <v>44</v>
      </c>
      <c r="O2" s="12"/>
      <c r="P2" s="318"/>
      <c r="Q2" s="318"/>
      <c r="R2" s="318"/>
      <c r="S2" s="318"/>
      <c r="T2" s="318"/>
      <c r="U2" s="318"/>
      <c r="V2" s="318"/>
      <c r="W2" s="318"/>
      <c r="X2" s="12"/>
      <c r="Y2" s="12"/>
      <c r="Z2" s="12"/>
      <c r="AA2" s="12"/>
      <c r="AB2" s="12"/>
    </row>
    <row r="3" spans="1:28" ht="36.75" customHeight="1" thickTop="1">
      <c r="A3" s="302" t="s">
        <v>7</v>
      </c>
      <c r="B3" s="302" t="s">
        <v>28</v>
      </c>
      <c r="C3" s="302" t="s">
        <v>77</v>
      </c>
      <c r="D3" s="302" t="s">
        <v>78</v>
      </c>
      <c r="E3" s="304" t="s">
        <v>20</v>
      </c>
      <c r="F3" s="304"/>
      <c r="G3" s="304"/>
      <c r="H3" s="306"/>
      <c r="I3" s="304" t="s">
        <v>21</v>
      </c>
      <c r="J3" s="304"/>
      <c r="K3" s="304"/>
      <c r="L3" s="302" t="s">
        <v>22</v>
      </c>
      <c r="O3" s="12"/>
      <c r="P3" s="319"/>
      <c r="Q3" s="321"/>
      <c r="R3" s="321"/>
      <c r="S3" s="321"/>
      <c r="T3" s="321"/>
      <c r="U3" s="321"/>
      <c r="V3" s="30"/>
      <c r="W3" s="321"/>
      <c r="X3" s="12"/>
      <c r="Y3" s="12"/>
      <c r="Z3" s="12"/>
      <c r="AA3" s="12"/>
      <c r="AB3" s="12"/>
    </row>
    <row r="4" spans="1:28" ht="24" customHeight="1">
      <c r="A4" s="303"/>
      <c r="B4" s="303"/>
      <c r="C4" s="303"/>
      <c r="D4" s="303"/>
      <c r="E4" s="247" t="s">
        <v>23</v>
      </c>
      <c r="F4" s="247" t="s">
        <v>1</v>
      </c>
      <c r="G4" s="255" t="s">
        <v>18</v>
      </c>
      <c r="H4" s="307"/>
      <c r="I4" s="247" t="s">
        <v>23</v>
      </c>
      <c r="J4" s="247" t="s">
        <v>1</v>
      </c>
      <c r="K4" s="255" t="s">
        <v>18</v>
      </c>
      <c r="L4" s="303"/>
      <c r="O4" s="12"/>
      <c r="P4" s="319"/>
      <c r="Q4" s="321"/>
      <c r="R4" s="321"/>
      <c r="S4" s="31"/>
      <c r="T4" s="31"/>
      <c r="U4" s="32"/>
      <c r="V4" s="32"/>
      <c r="W4" s="321"/>
      <c r="X4" s="12"/>
      <c r="Y4" s="12"/>
      <c r="Z4" s="12"/>
      <c r="AA4" s="12"/>
      <c r="AB4" s="12"/>
    </row>
    <row r="5" spans="1:28" ht="21" customHeight="1">
      <c r="A5" s="41" t="s">
        <v>8</v>
      </c>
      <c r="B5" s="109">
        <v>447729</v>
      </c>
      <c r="C5" s="109">
        <v>12643</v>
      </c>
      <c r="D5" s="231">
        <v>2.8238063650109799</v>
      </c>
      <c r="E5" s="112">
        <v>364601</v>
      </c>
      <c r="F5" s="112">
        <v>70485</v>
      </c>
      <c r="G5" s="113">
        <v>435086</v>
      </c>
      <c r="H5" s="113"/>
      <c r="I5" s="210">
        <v>83.799754531288059</v>
      </c>
      <c r="J5" s="210">
        <v>16.200245468711934</v>
      </c>
      <c r="K5" s="229">
        <v>100</v>
      </c>
      <c r="L5" s="128">
        <v>501602</v>
      </c>
      <c r="M5" s="235">
        <f>G5+C5</f>
        <v>447729</v>
      </c>
      <c r="N5" s="8"/>
      <c r="O5" s="25"/>
      <c r="P5" s="29"/>
      <c r="Q5" s="29"/>
      <c r="R5" s="29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ht="21" customHeight="1">
      <c r="A6" s="42" t="s">
        <v>9</v>
      </c>
      <c r="B6" s="109">
        <v>525305</v>
      </c>
      <c r="C6" s="109">
        <v>157012</v>
      </c>
      <c r="D6" s="231">
        <v>29.889683136463578</v>
      </c>
      <c r="E6" s="112">
        <v>222081</v>
      </c>
      <c r="F6" s="112">
        <v>146212</v>
      </c>
      <c r="G6" s="113">
        <v>368293</v>
      </c>
      <c r="H6" s="113"/>
      <c r="I6" s="210">
        <f>E6/G6*100</f>
        <v>60.30008715886536</v>
      </c>
      <c r="J6" s="210">
        <f>F6/G6*100</f>
        <v>39.69991284113464</v>
      </c>
      <c r="K6" s="229">
        <v>100</v>
      </c>
      <c r="L6" s="128">
        <v>561024</v>
      </c>
      <c r="M6" s="235">
        <f t="shared" ref="M6:M28" si="0">G6+C6</f>
        <v>525305</v>
      </c>
      <c r="N6" s="204">
        <f>M6-B6</f>
        <v>0</v>
      </c>
      <c r="O6" s="26"/>
      <c r="P6" s="26"/>
      <c r="Q6" s="26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1" customHeight="1">
      <c r="A7" s="41" t="s">
        <v>61</v>
      </c>
      <c r="B7" s="109">
        <v>2975000</v>
      </c>
      <c r="C7" s="109">
        <v>860000</v>
      </c>
      <c r="D7" s="231">
        <v>28.907563025210088</v>
      </c>
      <c r="E7" s="112">
        <v>2115000</v>
      </c>
      <c r="F7" s="112">
        <v>0</v>
      </c>
      <c r="G7" s="113">
        <v>2115000</v>
      </c>
      <c r="H7" s="113"/>
      <c r="I7" s="210">
        <v>100</v>
      </c>
      <c r="J7" s="210">
        <v>0</v>
      </c>
      <c r="K7" s="229">
        <v>100</v>
      </c>
      <c r="L7" s="128">
        <v>3100000</v>
      </c>
      <c r="M7" s="235">
        <f t="shared" si="0"/>
        <v>2975000</v>
      </c>
      <c r="N7" s="12"/>
      <c r="O7" s="12"/>
      <c r="P7" s="12"/>
      <c r="Q7" s="12"/>
      <c r="R7" s="12"/>
      <c r="S7" s="12"/>
    </row>
    <row r="8" spans="1:28" ht="21" customHeight="1">
      <c r="A8" s="41" t="s">
        <v>60</v>
      </c>
      <c r="B8" s="109">
        <v>639109</v>
      </c>
      <c r="C8" s="109">
        <v>159585</v>
      </c>
      <c r="D8" s="231">
        <v>24.969919059190214</v>
      </c>
      <c r="E8" s="112">
        <v>335667</v>
      </c>
      <c r="F8" s="112">
        <v>143857</v>
      </c>
      <c r="G8" s="113">
        <v>479524</v>
      </c>
      <c r="H8" s="113"/>
      <c r="I8" s="210">
        <v>70.000041708027126</v>
      </c>
      <c r="J8" s="210">
        <v>29.999958291972874</v>
      </c>
      <c r="K8" s="229">
        <v>100</v>
      </c>
      <c r="L8" s="128">
        <v>874527</v>
      </c>
      <c r="M8" s="235">
        <f t="shared" si="0"/>
        <v>639109</v>
      </c>
      <c r="N8" s="12"/>
      <c r="O8" s="12"/>
      <c r="P8" s="12"/>
      <c r="Q8" s="12"/>
      <c r="R8" s="12"/>
      <c r="S8" s="12"/>
    </row>
    <row r="9" spans="1:28" ht="21" customHeight="1">
      <c r="A9" s="41" t="s">
        <v>10</v>
      </c>
      <c r="B9" s="109">
        <v>645097</v>
      </c>
      <c r="C9" s="109">
        <v>63673</v>
      </c>
      <c r="D9" s="231">
        <v>9.8702985752530239</v>
      </c>
      <c r="E9" s="112">
        <v>252228</v>
      </c>
      <c r="F9" s="112">
        <v>329196</v>
      </c>
      <c r="G9" s="113">
        <v>581424</v>
      </c>
      <c r="H9" s="113"/>
      <c r="I9" s="210">
        <v>43.381078180467263</v>
      </c>
      <c r="J9" s="210">
        <v>56.61892181953273</v>
      </c>
      <c r="K9" s="229">
        <v>100</v>
      </c>
      <c r="L9" s="128">
        <v>645566</v>
      </c>
      <c r="M9" s="235">
        <f t="shared" si="0"/>
        <v>645097</v>
      </c>
      <c r="N9" s="12"/>
      <c r="O9" s="12"/>
      <c r="P9" s="12"/>
      <c r="Q9" s="12"/>
      <c r="R9" s="12"/>
      <c r="S9" s="12"/>
    </row>
    <row r="10" spans="1:28" ht="21" customHeight="1">
      <c r="A10" s="41" t="s">
        <v>11</v>
      </c>
      <c r="B10" s="110">
        <v>531232</v>
      </c>
      <c r="C10" s="110">
        <v>106119</v>
      </c>
      <c r="D10" s="237">
        <v>19.976018010963195</v>
      </c>
      <c r="E10" s="112">
        <v>297579</v>
      </c>
      <c r="F10" s="112">
        <v>127534</v>
      </c>
      <c r="G10" s="113">
        <v>425113</v>
      </c>
      <c r="H10" s="113"/>
      <c r="I10" s="210">
        <v>69.999976476842633</v>
      </c>
      <c r="J10" s="210">
        <v>30.00002352315737</v>
      </c>
      <c r="K10" s="229">
        <v>100</v>
      </c>
      <c r="L10" s="128">
        <v>543114</v>
      </c>
      <c r="M10" s="235">
        <f t="shared" si="0"/>
        <v>531232</v>
      </c>
      <c r="N10" s="12"/>
      <c r="O10" s="12"/>
      <c r="P10" s="12"/>
      <c r="Q10" s="12"/>
      <c r="R10" s="12"/>
      <c r="S10" s="12"/>
    </row>
    <row r="11" spans="1:28" s="11" customFormat="1" ht="21" customHeight="1">
      <c r="A11" s="41" t="s">
        <v>12</v>
      </c>
      <c r="B11" s="109">
        <v>534208</v>
      </c>
      <c r="C11" s="109">
        <v>111276</v>
      </c>
      <c r="D11" s="231">
        <v>20.830088654606445</v>
      </c>
      <c r="E11" s="112">
        <v>310635</v>
      </c>
      <c r="F11" s="112">
        <v>112297</v>
      </c>
      <c r="G11" s="113">
        <v>422932</v>
      </c>
      <c r="H11" s="113"/>
      <c r="I11" s="210">
        <v>73.447977452640146</v>
      </c>
      <c r="J11" s="210">
        <v>26.552022547359861</v>
      </c>
      <c r="K11" s="229">
        <v>100</v>
      </c>
      <c r="L11" s="128">
        <v>557299</v>
      </c>
      <c r="M11" s="235">
        <f t="shared" si="0"/>
        <v>534208</v>
      </c>
      <c r="N11" s="12"/>
      <c r="O11" s="12"/>
      <c r="P11" s="12"/>
      <c r="Q11" s="12"/>
      <c r="R11" s="12"/>
      <c r="S11" s="12"/>
    </row>
    <row r="12" spans="1:28" s="11" customFormat="1" ht="21" customHeight="1">
      <c r="A12" s="43" t="s">
        <v>13</v>
      </c>
      <c r="B12" s="114">
        <v>380763</v>
      </c>
      <c r="C12" s="114">
        <v>38076</v>
      </c>
      <c r="D12" s="238">
        <v>9.9999212108319337</v>
      </c>
      <c r="E12" s="112">
        <v>205612</v>
      </c>
      <c r="F12" s="112">
        <v>137075</v>
      </c>
      <c r="G12" s="113">
        <v>342687</v>
      </c>
      <c r="H12" s="113"/>
      <c r="I12" s="210">
        <v>59.999941637704381</v>
      </c>
      <c r="J12" s="210">
        <v>40.000058362295619</v>
      </c>
      <c r="K12" s="229">
        <v>100</v>
      </c>
      <c r="L12" s="128">
        <v>607444</v>
      </c>
      <c r="M12" s="235">
        <f t="shared" si="0"/>
        <v>380763</v>
      </c>
      <c r="N12" s="12"/>
      <c r="O12" s="12"/>
      <c r="P12" s="12"/>
      <c r="Q12" s="12"/>
      <c r="R12" s="12"/>
      <c r="S12" s="12"/>
    </row>
    <row r="13" spans="1:28" s="11" customFormat="1" ht="21" customHeight="1">
      <c r="A13" s="43" t="s">
        <v>25</v>
      </c>
      <c r="B13" s="114">
        <v>533050</v>
      </c>
      <c r="C13" s="114">
        <v>53000</v>
      </c>
      <c r="D13" s="238">
        <v>9.942782102992215</v>
      </c>
      <c r="E13" s="112">
        <v>384040</v>
      </c>
      <c r="F13" s="112">
        <v>96010</v>
      </c>
      <c r="G13" s="113">
        <v>480050</v>
      </c>
      <c r="H13" s="113"/>
      <c r="I13" s="210">
        <v>80</v>
      </c>
      <c r="J13" s="210">
        <v>20</v>
      </c>
      <c r="K13" s="229">
        <v>100</v>
      </c>
      <c r="L13" s="128">
        <v>598000</v>
      </c>
      <c r="M13" s="235">
        <f t="shared" si="0"/>
        <v>533050</v>
      </c>
      <c r="N13" s="12"/>
      <c r="O13" s="12"/>
      <c r="P13" s="12"/>
      <c r="Q13" s="12"/>
      <c r="R13" s="12"/>
      <c r="S13" s="12"/>
    </row>
    <row r="14" spans="1:28" s="11" customFormat="1" ht="21" customHeight="1">
      <c r="A14" s="43" t="s">
        <v>14</v>
      </c>
      <c r="B14" s="114">
        <v>444701</v>
      </c>
      <c r="C14" s="114">
        <v>88828</v>
      </c>
      <c r="D14" s="238">
        <v>19.974769564269028</v>
      </c>
      <c r="E14" s="112">
        <v>222636</v>
      </c>
      <c r="F14" s="112">
        <v>133237</v>
      </c>
      <c r="G14" s="113">
        <v>355873</v>
      </c>
      <c r="H14" s="113"/>
      <c r="I14" s="210">
        <v>62.560520185571825</v>
      </c>
      <c r="J14" s="210">
        <v>37.439479814428175</v>
      </c>
      <c r="K14" s="229">
        <v>100</v>
      </c>
      <c r="L14" s="128">
        <v>251312</v>
      </c>
      <c r="M14" s="235">
        <f t="shared" si="0"/>
        <v>444701</v>
      </c>
      <c r="N14" s="12"/>
      <c r="O14" s="12"/>
      <c r="P14" s="12"/>
      <c r="Q14" s="12"/>
      <c r="R14" s="12"/>
      <c r="S14" s="12"/>
    </row>
    <row r="15" spans="1:28" s="11" customFormat="1" ht="21" customHeight="1">
      <c r="A15" s="43" t="s">
        <v>26</v>
      </c>
      <c r="B15" s="114">
        <v>249110</v>
      </c>
      <c r="C15" s="114">
        <v>97000</v>
      </c>
      <c r="D15" s="238">
        <v>38.938621492513349</v>
      </c>
      <c r="E15" s="112">
        <v>89060</v>
      </c>
      <c r="F15" s="112">
        <v>63050</v>
      </c>
      <c r="G15" s="113">
        <v>152110</v>
      </c>
      <c r="H15" s="113"/>
      <c r="I15" s="210">
        <v>58.549733745315891</v>
      </c>
      <c r="J15" s="210">
        <v>41.450266254684109</v>
      </c>
      <c r="K15" s="229">
        <v>100</v>
      </c>
      <c r="L15" s="128">
        <v>300000</v>
      </c>
      <c r="M15" s="235">
        <f t="shared" si="0"/>
        <v>249110</v>
      </c>
      <c r="N15" s="12"/>
      <c r="O15" s="12"/>
      <c r="P15" s="12"/>
      <c r="Q15" s="12"/>
      <c r="R15" s="12"/>
      <c r="S15" s="12"/>
    </row>
    <row r="16" spans="1:28" s="11" customFormat="1" ht="21" customHeight="1">
      <c r="A16" s="43" t="s">
        <v>15</v>
      </c>
      <c r="B16" s="114">
        <v>786444</v>
      </c>
      <c r="C16" s="114">
        <v>113863</v>
      </c>
      <c r="D16" s="238">
        <v>14.478208238603131</v>
      </c>
      <c r="E16" s="112">
        <v>470807</v>
      </c>
      <c r="F16" s="112">
        <v>201774</v>
      </c>
      <c r="G16" s="113">
        <v>672581</v>
      </c>
      <c r="H16" s="113"/>
      <c r="I16" s="210">
        <v>70</v>
      </c>
      <c r="J16" s="210">
        <v>30</v>
      </c>
      <c r="K16" s="229">
        <v>100</v>
      </c>
      <c r="L16" s="128">
        <v>975679</v>
      </c>
      <c r="M16" s="235">
        <f t="shared" si="0"/>
        <v>786444</v>
      </c>
      <c r="N16" s="12"/>
      <c r="O16" s="12"/>
      <c r="P16" s="12"/>
      <c r="Q16" s="12"/>
      <c r="R16" s="12"/>
      <c r="S16" s="12"/>
    </row>
    <row r="17" spans="1:19" s="11" customFormat="1" ht="21" customHeight="1">
      <c r="A17" s="43" t="s">
        <v>16</v>
      </c>
      <c r="B17" s="114">
        <v>431378</v>
      </c>
      <c r="C17" s="114">
        <v>57986</v>
      </c>
      <c r="D17" s="238">
        <v>13.442039232413336</v>
      </c>
      <c r="E17" s="112">
        <v>313412</v>
      </c>
      <c r="F17" s="112">
        <v>59980</v>
      </c>
      <c r="G17" s="113">
        <v>373392</v>
      </c>
      <c r="H17" s="113"/>
      <c r="I17" s="210">
        <v>83.936452843124655</v>
      </c>
      <c r="J17" s="210">
        <v>16.063547156875348</v>
      </c>
      <c r="K17" s="229">
        <v>100</v>
      </c>
      <c r="L17" s="128">
        <v>392494</v>
      </c>
      <c r="M17" s="235">
        <f t="shared" si="0"/>
        <v>431378</v>
      </c>
      <c r="N17" s="12"/>
      <c r="O17" s="12"/>
      <c r="P17" s="12"/>
      <c r="Q17" s="12"/>
      <c r="R17" s="12"/>
      <c r="S17" s="12"/>
    </row>
    <row r="18" spans="1:19" s="11" customFormat="1" ht="21" customHeight="1" thickBot="1">
      <c r="A18" s="44" t="s">
        <v>17</v>
      </c>
      <c r="B18" s="111">
        <v>1549180</v>
      </c>
      <c r="C18" s="111">
        <v>436000</v>
      </c>
      <c r="D18" s="237">
        <v>28.143921300300807</v>
      </c>
      <c r="E18" s="129">
        <v>979318</v>
      </c>
      <c r="F18" s="129">
        <v>133862</v>
      </c>
      <c r="G18" s="129">
        <v>1113180</v>
      </c>
      <c r="H18" s="129"/>
      <c r="I18" s="210">
        <v>87.974810902100288</v>
      </c>
      <c r="J18" s="210">
        <v>12.025189097899711</v>
      </c>
      <c r="K18" s="210">
        <v>100</v>
      </c>
      <c r="L18" s="128">
        <v>1724800</v>
      </c>
      <c r="M18" s="235">
        <f t="shared" si="0"/>
        <v>1549180</v>
      </c>
      <c r="N18" s="12"/>
      <c r="O18" s="12"/>
      <c r="P18" s="12"/>
      <c r="Q18" s="12"/>
      <c r="R18" s="12"/>
      <c r="S18" s="12"/>
    </row>
    <row r="19" spans="1:19" ht="21" customHeight="1" thickTop="1" thickBot="1">
      <c r="A19" s="45" t="s">
        <v>41</v>
      </c>
      <c r="B19" s="115">
        <v>10672306</v>
      </c>
      <c r="C19" s="115">
        <v>2355061</v>
      </c>
      <c r="D19" s="230">
        <v>22.067030311911971</v>
      </c>
      <c r="E19" s="130">
        <f>SUM(E5:E18)</f>
        <v>6562676</v>
      </c>
      <c r="F19" s="130">
        <f>SUM(F5:F18)</f>
        <v>1754569</v>
      </c>
      <c r="G19" s="130">
        <f>SUM(G5:G18)</f>
        <v>8317245</v>
      </c>
      <c r="H19" s="130"/>
      <c r="I19" s="211">
        <v>78.900000000000006</v>
      </c>
      <c r="J19" s="211">
        <v>21.1</v>
      </c>
      <c r="K19" s="211">
        <v>100</v>
      </c>
      <c r="L19" s="132">
        <v>11632861</v>
      </c>
      <c r="M19" s="235">
        <f t="shared" si="0"/>
        <v>10672306</v>
      </c>
      <c r="N19" s="236">
        <f>M19-B19</f>
        <v>0</v>
      </c>
      <c r="O19" s="12"/>
      <c r="P19" s="12"/>
      <c r="Q19" s="12"/>
      <c r="R19" s="12"/>
      <c r="S19" s="12"/>
    </row>
    <row r="20" spans="1:19" ht="21" customHeight="1" thickTop="1" thickBot="1">
      <c r="A20" s="248" t="s">
        <v>32</v>
      </c>
      <c r="B20" s="253"/>
      <c r="C20" s="253"/>
      <c r="D20" s="256"/>
      <c r="E20" s="254"/>
      <c r="F20" s="254"/>
      <c r="G20" s="254"/>
      <c r="H20" s="254"/>
      <c r="I20" s="257"/>
      <c r="J20" s="257"/>
      <c r="K20" s="257"/>
      <c r="L20" s="258"/>
      <c r="M20" s="235"/>
      <c r="N20" s="12"/>
      <c r="O20" s="12"/>
      <c r="P20" s="12"/>
      <c r="Q20" s="12"/>
      <c r="R20" s="12"/>
      <c r="S20" s="12"/>
    </row>
    <row r="21" spans="1:19" ht="21" customHeight="1" thickTop="1">
      <c r="A21" s="46" t="s">
        <v>85</v>
      </c>
      <c r="B21" s="116">
        <v>211209</v>
      </c>
      <c r="C21" s="116">
        <v>61800</v>
      </c>
      <c r="D21" s="239">
        <v>29.260116756388221</v>
      </c>
      <c r="E21" s="117">
        <v>142489</v>
      </c>
      <c r="F21" s="117">
        <v>6920</v>
      </c>
      <c r="G21" s="117">
        <v>149409</v>
      </c>
      <c r="H21" s="117"/>
      <c r="I21" s="212">
        <v>95.368418234510642</v>
      </c>
      <c r="J21" s="212">
        <v>4.6315817654893614</v>
      </c>
      <c r="K21" s="212">
        <v>100</v>
      </c>
      <c r="L21" s="134">
        <v>267720</v>
      </c>
      <c r="M21" s="235">
        <f t="shared" si="0"/>
        <v>211209</v>
      </c>
      <c r="N21" s="12"/>
      <c r="O21" s="12"/>
      <c r="P21" s="12"/>
      <c r="Q21" s="12"/>
      <c r="R21" s="12"/>
      <c r="S21" s="12"/>
    </row>
    <row r="22" spans="1:19" ht="21" customHeight="1">
      <c r="A22" s="47" t="s">
        <v>84</v>
      </c>
      <c r="B22" s="118">
        <v>387823</v>
      </c>
      <c r="C22" s="118">
        <v>81668</v>
      </c>
      <c r="D22" s="240">
        <v>21.058059991284683</v>
      </c>
      <c r="E22" s="112">
        <v>196359</v>
      </c>
      <c r="F22" s="112">
        <v>109796</v>
      </c>
      <c r="G22" s="112">
        <v>306155</v>
      </c>
      <c r="H22" s="112"/>
      <c r="I22" s="210">
        <v>64.137120086230823</v>
      </c>
      <c r="J22" s="210">
        <v>35.86287991376917</v>
      </c>
      <c r="K22" s="210">
        <v>100</v>
      </c>
      <c r="L22" s="128">
        <v>361651</v>
      </c>
      <c r="M22" s="235">
        <f t="shared" si="0"/>
        <v>387823</v>
      </c>
      <c r="N22" s="12"/>
      <c r="O22" s="12"/>
      <c r="P22" s="12"/>
      <c r="Q22" s="12"/>
      <c r="R22" s="12"/>
      <c r="S22" s="12"/>
    </row>
    <row r="23" spans="1:19" ht="21" customHeight="1">
      <c r="A23" s="47" t="s">
        <v>81</v>
      </c>
      <c r="B23" s="118">
        <v>319375</v>
      </c>
      <c r="C23" s="118">
        <v>46375</v>
      </c>
      <c r="D23" s="240">
        <v>14.520547945205479</v>
      </c>
      <c r="E23" s="112">
        <v>273000</v>
      </c>
      <c r="F23" s="112">
        <v>0</v>
      </c>
      <c r="G23" s="112">
        <v>273000</v>
      </c>
      <c r="H23" s="112"/>
      <c r="I23" s="210">
        <v>100</v>
      </c>
      <c r="J23" s="210">
        <v>0</v>
      </c>
      <c r="K23" s="210">
        <v>100</v>
      </c>
      <c r="L23" s="128">
        <v>369375</v>
      </c>
      <c r="M23" s="235">
        <f t="shared" si="0"/>
        <v>319375</v>
      </c>
      <c r="N23" s="12"/>
      <c r="O23" s="12"/>
      <c r="P23" s="12"/>
      <c r="Q23" s="12"/>
      <c r="R23" s="12"/>
      <c r="S23" s="12"/>
    </row>
    <row r="24" spans="1:19" ht="21" customHeight="1">
      <c r="A24" s="47" t="s">
        <v>82</v>
      </c>
      <c r="B24" s="118">
        <v>448930</v>
      </c>
      <c r="C24" s="118">
        <v>87532</v>
      </c>
      <c r="D24" s="240">
        <v>19.497917269953</v>
      </c>
      <c r="E24" s="112">
        <v>301819</v>
      </c>
      <c r="F24" s="112">
        <v>59579</v>
      </c>
      <c r="G24" s="112">
        <v>361398</v>
      </c>
      <c r="H24" s="112"/>
      <c r="I24" s="210">
        <v>83.51429725676401</v>
      </c>
      <c r="J24" s="210">
        <v>16.48570274323599</v>
      </c>
      <c r="K24" s="210">
        <v>100</v>
      </c>
      <c r="L24" s="128">
        <v>543300</v>
      </c>
      <c r="M24" s="235">
        <f t="shared" si="0"/>
        <v>448930</v>
      </c>
      <c r="N24" s="12"/>
      <c r="O24" s="12"/>
      <c r="P24" s="12"/>
      <c r="Q24" s="12"/>
      <c r="R24" s="12"/>
      <c r="S24" s="12"/>
    </row>
    <row r="25" spans="1:19" ht="21" customHeight="1">
      <c r="A25" s="41" t="s">
        <v>80</v>
      </c>
      <c r="B25" s="118">
        <v>785000</v>
      </c>
      <c r="C25" s="118">
        <v>285000</v>
      </c>
      <c r="D25" s="240">
        <v>36.30573248407643</v>
      </c>
      <c r="E25" s="112">
        <v>500000</v>
      </c>
      <c r="F25" s="112">
        <v>0</v>
      </c>
      <c r="G25" s="112">
        <v>500000</v>
      </c>
      <c r="H25" s="112"/>
      <c r="I25" s="210">
        <v>100</v>
      </c>
      <c r="J25" s="210">
        <v>0</v>
      </c>
      <c r="K25" s="210">
        <v>100</v>
      </c>
      <c r="L25" s="128">
        <v>850000</v>
      </c>
      <c r="M25" s="235">
        <f t="shared" si="0"/>
        <v>785000</v>
      </c>
      <c r="N25" s="12"/>
      <c r="O25" s="12"/>
      <c r="P25" s="12"/>
      <c r="Q25" s="12"/>
      <c r="R25" s="12"/>
      <c r="S25" s="12"/>
    </row>
    <row r="26" spans="1:19" ht="21" customHeight="1" thickBot="1">
      <c r="A26" s="41" t="s">
        <v>83</v>
      </c>
      <c r="B26" s="116">
        <v>554500</v>
      </c>
      <c r="C26" s="116">
        <v>201022</v>
      </c>
      <c r="D26" s="239">
        <v>36.252840396753832</v>
      </c>
      <c r="E26" s="117">
        <v>281419</v>
      </c>
      <c r="F26" s="117">
        <v>72059</v>
      </c>
      <c r="G26" s="117">
        <v>353478</v>
      </c>
      <c r="H26" s="117"/>
      <c r="I26" s="212">
        <v>79.614289998246008</v>
      </c>
      <c r="J26" s="212">
        <v>20.385710001753999</v>
      </c>
      <c r="K26" s="212">
        <v>100</v>
      </c>
      <c r="L26" s="135">
        <v>693125</v>
      </c>
      <c r="M26" s="235">
        <f t="shared" si="0"/>
        <v>554500</v>
      </c>
      <c r="N26" s="12"/>
      <c r="O26" s="12"/>
      <c r="P26" s="12"/>
      <c r="Q26" s="12"/>
      <c r="R26" s="12"/>
      <c r="S26" s="12"/>
    </row>
    <row r="27" spans="1:19" ht="21" customHeight="1" thickTop="1" thickBot="1">
      <c r="A27" s="63" t="s">
        <v>41</v>
      </c>
      <c r="B27" s="136">
        <v>2706837</v>
      </c>
      <c r="C27" s="136">
        <v>763397</v>
      </c>
      <c r="D27" s="232">
        <v>28.20254784458761</v>
      </c>
      <c r="E27" s="136">
        <v>1695086</v>
      </c>
      <c r="F27" s="136">
        <v>248354</v>
      </c>
      <c r="G27" s="136">
        <v>1943440</v>
      </c>
      <c r="H27" s="136"/>
      <c r="I27" s="213">
        <v>87.220907257234586</v>
      </c>
      <c r="J27" s="213">
        <v>12.779092742765405</v>
      </c>
      <c r="K27" s="213">
        <v>100</v>
      </c>
      <c r="L27" s="137">
        <v>3085171</v>
      </c>
      <c r="M27" s="235">
        <f t="shared" si="0"/>
        <v>2706837</v>
      </c>
      <c r="N27" s="12"/>
      <c r="O27" s="12"/>
      <c r="P27" s="12"/>
      <c r="Q27" s="12"/>
      <c r="R27" s="12"/>
      <c r="S27" s="12"/>
    </row>
    <row r="28" spans="1:19" ht="21" customHeight="1" thickTop="1" thickBot="1">
      <c r="A28" s="248" t="s">
        <v>42</v>
      </c>
      <c r="B28" s="253">
        <v>13379143</v>
      </c>
      <c r="C28" s="253">
        <v>3118458</v>
      </c>
      <c r="D28" s="256">
        <v>23.308353905777075</v>
      </c>
      <c r="E28" s="253">
        <f>E19+E27</f>
        <v>8257762</v>
      </c>
      <c r="F28" s="253">
        <f>F19+F27</f>
        <v>2002923</v>
      </c>
      <c r="G28" s="253">
        <f>G19+G27</f>
        <v>10260685</v>
      </c>
      <c r="H28" s="253"/>
      <c r="I28" s="257">
        <v>80.5</v>
      </c>
      <c r="J28" s="257">
        <v>19.5</v>
      </c>
      <c r="K28" s="257">
        <v>100</v>
      </c>
      <c r="L28" s="258">
        <v>14718032</v>
      </c>
      <c r="M28" s="235">
        <f t="shared" si="0"/>
        <v>13379143</v>
      </c>
      <c r="N28" s="236">
        <f>M28-B28</f>
        <v>0</v>
      </c>
      <c r="O28" s="12"/>
      <c r="P28" s="12"/>
      <c r="Q28" s="12"/>
      <c r="R28" s="12"/>
      <c r="S28" s="12"/>
    </row>
    <row r="29" spans="1:19" ht="11.25" customHeight="1" thickTop="1" thickBot="1">
      <c r="A29" s="59"/>
      <c r="B29" s="49"/>
      <c r="C29" s="49"/>
      <c r="D29" s="49"/>
      <c r="E29" s="50"/>
      <c r="F29" s="50"/>
      <c r="G29" s="50"/>
      <c r="H29" s="50"/>
      <c r="I29" s="53"/>
      <c r="J29" s="53"/>
      <c r="K29" s="53"/>
      <c r="L29" s="54"/>
      <c r="M29" s="12"/>
      <c r="N29" s="12"/>
      <c r="O29" s="12"/>
      <c r="P29" s="12"/>
      <c r="Q29" s="12"/>
      <c r="R29" s="12"/>
      <c r="S29" s="12"/>
    </row>
    <row r="30" spans="1:19" ht="15" customHeight="1">
      <c r="A30" s="305" t="s">
        <v>37</v>
      </c>
      <c r="B30" s="305"/>
      <c r="C30" s="305"/>
      <c r="D30" s="305"/>
      <c r="E30" s="56"/>
      <c r="F30" s="56"/>
      <c r="G30" s="56"/>
      <c r="H30" s="56"/>
      <c r="I30" s="296">
        <v>68</v>
      </c>
      <c r="J30" s="56"/>
      <c r="K30" s="56"/>
      <c r="L30" s="56"/>
      <c r="M30" s="12"/>
      <c r="N30" s="12"/>
      <c r="O30" s="12"/>
      <c r="P30" s="12"/>
      <c r="Q30" s="12"/>
      <c r="R30" s="12"/>
      <c r="S30" s="12"/>
    </row>
    <row r="31" spans="1:19">
      <c r="M31" s="12"/>
      <c r="N31" s="12"/>
      <c r="O31" s="12"/>
      <c r="P31" s="12"/>
      <c r="Q31" s="12"/>
      <c r="R31" s="12"/>
      <c r="S31" s="12"/>
    </row>
  </sheetData>
  <dataConsolidate/>
  <mergeCells count="17">
    <mergeCell ref="I3:K3"/>
    <mergeCell ref="L3:L4"/>
    <mergeCell ref="A30:D30"/>
    <mergeCell ref="P1:W1"/>
    <mergeCell ref="P2:W2"/>
    <mergeCell ref="P3:P4"/>
    <mergeCell ref="A1:L1"/>
    <mergeCell ref="A3:A4"/>
    <mergeCell ref="B3:B4"/>
    <mergeCell ref="C3:C4"/>
    <mergeCell ref="D3:D4"/>
    <mergeCell ref="S3:U3"/>
    <mergeCell ref="W3:W4"/>
    <mergeCell ref="Q3:Q4"/>
    <mergeCell ref="R3:R4"/>
    <mergeCell ref="E3:G3"/>
    <mergeCell ref="H3:H4"/>
  </mergeCells>
  <phoneticPr fontId="1" type="noConversion"/>
  <printOptions horizontalCentered="1"/>
  <pageMargins left="0.43307086614173229" right="0.43307086614173229" top="0.51181102362204722" bottom="0.15748031496062992" header="0.31496062992125984" footer="0.31496062992125984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Q57"/>
  <sheetViews>
    <sheetView rightToLeft="1" view="pageBreakPreview" topLeftCell="A10" zoomScaleSheetLayoutView="100" workbookViewId="0">
      <selection activeCell="H31" sqref="H31"/>
    </sheetView>
  </sheetViews>
  <sheetFormatPr defaultColWidth="9.125" defaultRowHeight="14.25"/>
  <cols>
    <col min="1" max="1" width="11.75" style="5" customWidth="1"/>
    <col min="2" max="4" width="12.125" style="5" customWidth="1"/>
    <col min="5" max="5" width="0.75" style="5" customWidth="1"/>
    <col min="6" max="6" width="14.625" style="5" customWidth="1"/>
    <col min="7" max="7" width="12.375" style="5" customWidth="1"/>
    <col min="8" max="8" width="12.875" style="5" customWidth="1"/>
    <col min="9" max="10" width="13.875" style="5" customWidth="1"/>
    <col min="11" max="11" width="14.5" style="5" customWidth="1"/>
    <col min="12" max="16384" width="9.125" style="5"/>
  </cols>
  <sheetData>
    <row r="1" spans="1:17" ht="18" customHeight="1">
      <c r="A1" s="322" t="s">
        <v>63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7" ht="15" customHeight="1" thickBot="1">
      <c r="A2" s="66" t="s">
        <v>66</v>
      </c>
      <c r="B2" s="67"/>
      <c r="C2" s="67"/>
      <c r="D2" s="67"/>
      <c r="E2" s="67"/>
      <c r="F2" s="67"/>
      <c r="G2" s="67"/>
      <c r="H2" s="67"/>
      <c r="I2" s="67"/>
      <c r="J2" s="67"/>
      <c r="K2" s="189"/>
    </row>
    <row r="3" spans="1:17" ht="24.75" customHeight="1" thickTop="1">
      <c r="A3" s="323" t="s">
        <v>7</v>
      </c>
      <c r="B3" s="325" t="s">
        <v>86</v>
      </c>
      <c r="C3" s="325"/>
      <c r="D3" s="325"/>
      <c r="E3" s="326"/>
      <c r="F3" s="325" t="s">
        <v>87</v>
      </c>
      <c r="G3" s="325"/>
      <c r="H3" s="325"/>
      <c r="I3" s="323" t="s">
        <v>99</v>
      </c>
      <c r="J3" s="323" t="s">
        <v>88</v>
      </c>
      <c r="K3" s="323" t="s">
        <v>89</v>
      </c>
      <c r="L3" s="6"/>
      <c r="M3" s="6"/>
      <c r="N3" s="6"/>
    </row>
    <row r="4" spans="1:17" ht="33" customHeight="1">
      <c r="A4" s="324"/>
      <c r="B4" s="247" t="s">
        <v>101</v>
      </c>
      <c r="C4" s="259" t="s">
        <v>102</v>
      </c>
      <c r="D4" s="260" t="s">
        <v>18</v>
      </c>
      <c r="E4" s="327"/>
      <c r="F4" s="247" t="s">
        <v>101</v>
      </c>
      <c r="G4" s="259" t="s">
        <v>102</v>
      </c>
      <c r="H4" s="260" t="s">
        <v>18</v>
      </c>
      <c r="I4" s="324"/>
      <c r="J4" s="324"/>
      <c r="K4" s="324"/>
      <c r="L4" s="6"/>
      <c r="M4" s="6"/>
      <c r="N4" s="6"/>
    </row>
    <row r="5" spans="1:17" s="7" customFormat="1" ht="21" customHeight="1">
      <c r="A5" s="41" t="s">
        <v>8</v>
      </c>
      <c r="B5" s="109">
        <v>364601</v>
      </c>
      <c r="C5" s="109">
        <v>70485</v>
      </c>
      <c r="D5" s="109">
        <v>435086</v>
      </c>
      <c r="E5" s="109"/>
      <c r="F5" s="112">
        <v>1030899</v>
      </c>
      <c r="G5" s="113">
        <v>281938</v>
      </c>
      <c r="H5" s="127">
        <v>1312837</v>
      </c>
      <c r="I5" s="127">
        <v>1548212</v>
      </c>
      <c r="J5" s="138">
        <f>D5/H5</f>
        <v>0.33140900203147838</v>
      </c>
      <c r="K5" s="142">
        <f>D5/I5</f>
        <v>0.28102482089016234</v>
      </c>
      <c r="L5" s="29"/>
      <c r="M5" s="214"/>
      <c r="N5" s="29"/>
    </row>
    <row r="6" spans="1:17" s="7" customFormat="1" ht="21" customHeight="1">
      <c r="A6" s="42" t="s">
        <v>9</v>
      </c>
      <c r="B6" s="109">
        <v>222081</v>
      </c>
      <c r="C6" s="109">
        <v>146212</v>
      </c>
      <c r="D6" s="109">
        <v>368293</v>
      </c>
      <c r="E6" s="109"/>
      <c r="F6" s="112">
        <v>781218</v>
      </c>
      <c r="G6" s="113">
        <v>683171</v>
      </c>
      <c r="H6" s="127">
        <v>1464389</v>
      </c>
      <c r="I6" s="127">
        <v>1584948</v>
      </c>
      <c r="J6" s="138">
        <f t="shared" ref="J6:J27" si="0">D6/H6</f>
        <v>0.25149943082063575</v>
      </c>
      <c r="K6" s="142">
        <f t="shared" ref="K6:K27" si="1">D6/I6</f>
        <v>0.23236913766256054</v>
      </c>
      <c r="L6" s="94"/>
      <c r="M6" s="214"/>
      <c r="N6" s="94"/>
      <c r="O6" s="94"/>
      <c r="P6" s="94"/>
      <c r="Q6" s="94"/>
    </row>
    <row r="7" spans="1:17" s="7" customFormat="1" ht="21" customHeight="1">
      <c r="A7" s="41" t="s">
        <v>61</v>
      </c>
      <c r="B7" s="109">
        <v>2115000</v>
      </c>
      <c r="C7" s="109">
        <v>0</v>
      </c>
      <c r="D7" s="109">
        <v>2115000</v>
      </c>
      <c r="E7" s="109"/>
      <c r="F7" s="112">
        <v>5812075</v>
      </c>
      <c r="G7" s="113">
        <v>0</v>
      </c>
      <c r="H7" s="127">
        <v>5812075</v>
      </c>
      <c r="I7" s="127">
        <v>5812075</v>
      </c>
      <c r="J7" s="138">
        <f t="shared" si="0"/>
        <v>0.36389757530658157</v>
      </c>
      <c r="K7" s="142">
        <f t="shared" si="1"/>
        <v>0.36389757530658157</v>
      </c>
      <c r="L7" s="12"/>
      <c r="M7" s="214"/>
      <c r="N7" s="12"/>
    </row>
    <row r="8" spans="1:17" s="7" customFormat="1" ht="21" customHeight="1">
      <c r="A8" s="41" t="s">
        <v>60</v>
      </c>
      <c r="B8" s="109">
        <v>335667</v>
      </c>
      <c r="C8" s="109">
        <v>143857</v>
      </c>
      <c r="D8" s="109">
        <v>479524</v>
      </c>
      <c r="E8" s="109"/>
      <c r="F8" s="112">
        <v>476720</v>
      </c>
      <c r="G8" s="113">
        <v>677828</v>
      </c>
      <c r="H8" s="127">
        <v>1154548</v>
      </c>
      <c r="I8" s="127">
        <v>2065813</v>
      </c>
      <c r="J8" s="138">
        <f t="shared" si="0"/>
        <v>0.41533483233265311</v>
      </c>
      <c r="K8" s="142">
        <f t="shared" si="1"/>
        <v>0.23212362396790029</v>
      </c>
      <c r="L8" s="12"/>
      <c r="M8" s="214"/>
      <c r="N8" s="12"/>
    </row>
    <row r="9" spans="1:17" s="7" customFormat="1" ht="21" customHeight="1">
      <c r="A9" s="41" t="s">
        <v>10</v>
      </c>
      <c r="B9" s="109">
        <v>252228</v>
      </c>
      <c r="C9" s="109">
        <v>329196</v>
      </c>
      <c r="D9" s="109">
        <v>581424</v>
      </c>
      <c r="E9" s="109"/>
      <c r="F9" s="112">
        <v>850765</v>
      </c>
      <c r="G9" s="113">
        <v>681289</v>
      </c>
      <c r="H9" s="127">
        <v>1532054</v>
      </c>
      <c r="I9" s="127">
        <v>1999034</v>
      </c>
      <c r="J9" s="138">
        <f t="shared" si="0"/>
        <v>0.37950620539484903</v>
      </c>
      <c r="K9" s="142">
        <f t="shared" si="1"/>
        <v>0.29085248174868461</v>
      </c>
      <c r="L9" s="12"/>
      <c r="M9" s="214"/>
      <c r="N9" s="12"/>
    </row>
    <row r="10" spans="1:17" s="7" customFormat="1" ht="21" customHeight="1">
      <c r="A10" s="41" t="s">
        <v>11</v>
      </c>
      <c r="B10" s="110">
        <v>297579</v>
      </c>
      <c r="C10" s="110">
        <v>127534</v>
      </c>
      <c r="D10" s="111">
        <v>425113</v>
      </c>
      <c r="E10" s="111"/>
      <c r="F10" s="112">
        <v>758651</v>
      </c>
      <c r="G10" s="113">
        <v>335644</v>
      </c>
      <c r="H10" s="127">
        <v>1094295</v>
      </c>
      <c r="I10" s="127">
        <v>1180545</v>
      </c>
      <c r="J10" s="138">
        <f t="shared" si="0"/>
        <v>0.38848116824073947</v>
      </c>
      <c r="K10" s="142">
        <f t="shared" si="1"/>
        <v>0.3600989373552046</v>
      </c>
      <c r="L10" s="12"/>
      <c r="M10" s="214"/>
      <c r="N10" s="12"/>
    </row>
    <row r="11" spans="1:17" s="11" customFormat="1" ht="21" customHeight="1">
      <c r="A11" s="41" t="s">
        <v>12</v>
      </c>
      <c r="B11" s="109">
        <v>310635</v>
      </c>
      <c r="C11" s="109">
        <v>112297</v>
      </c>
      <c r="D11" s="109">
        <v>422932</v>
      </c>
      <c r="E11" s="109"/>
      <c r="F11" s="112">
        <v>804735</v>
      </c>
      <c r="G11" s="113">
        <v>408481</v>
      </c>
      <c r="H11" s="127">
        <v>1213216</v>
      </c>
      <c r="I11" s="127">
        <v>1335230</v>
      </c>
      <c r="J11" s="138">
        <f t="shared" si="0"/>
        <v>0.34860404083032204</v>
      </c>
      <c r="K11" s="142">
        <f t="shared" si="1"/>
        <v>0.31674842536491843</v>
      </c>
      <c r="L11" s="12"/>
      <c r="M11" s="214"/>
      <c r="N11" s="12"/>
    </row>
    <row r="12" spans="1:17" s="11" customFormat="1" ht="21" customHeight="1">
      <c r="A12" s="43" t="s">
        <v>13</v>
      </c>
      <c r="B12" s="114">
        <v>205612</v>
      </c>
      <c r="C12" s="114">
        <v>137075</v>
      </c>
      <c r="D12" s="114">
        <v>342687</v>
      </c>
      <c r="E12" s="114"/>
      <c r="F12" s="112">
        <v>488334</v>
      </c>
      <c r="G12" s="113">
        <v>465554</v>
      </c>
      <c r="H12" s="127">
        <v>953888</v>
      </c>
      <c r="I12" s="127">
        <v>1544081</v>
      </c>
      <c r="J12" s="138">
        <f t="shared" si="0"/>
        <v>0.3592528682612634</v>
      </c>
      <c r="K12" s="142">
        <f t="shared" si="1"/>
        <v>0.22193589585002341</v>
      </c>
      <c r="L12" s="12"/>
      <c r="M12" s="214"/>
      <c r="N12" s="12"/>
    </row>
    <row r="13" spans="1:17" s="11" customFormat="1" ht="21" customHeight="1">
      <c r="A13" s="43" t="s">
        <v>25</v>
      </c>
      <c r="B13" s="114">
        <v>384040</v>
      </c>
      <c r="C13" s="114">
        <v>96010</v>
      </c>
      <c r="D13" s="114">
        <v>480050</v>
      </c>
      <c r="E13" s="114"/>
      <c r="F13" s="112">
        <v>998850</v>
      </c>
      <c r="G13" s="113">
        <v>317061</v>
      </c>
      <c r="H13" s="127">
        <v>1315911</v>
      </c>
      <c r="I13" s="127">
        <v>1425723</v>
      </c>
      <c r="J13" s="138">
        <f t="shared" si="0"/>
        <v>0.36480430667423558</v>
      </c>
      <c r="K13" s="142">
        <f t="shared" si="1"/>
        <v>0.33670635880882893</v>
      </c>
      <c r="L13" s="12"/>
      <c r="M13" s="214"/>
      <c r="N13" s="12"/>
    </row>
    <row r="14" spans="1:17" s="11" customFormat="1" ht="21" customHeight="1">
      <c r="A14" s="43" t="s">
        <v>14</v>
      </c>
      <c r="B14" s="114">
        <v>222636</v>
      </c>
      <c r="C14" s="114">
        <v>133237</v>
      </c>
      <c r="D14" s="114">
        <v>355873</v>
      </c>
      <c r="E14" s="114"/>
      <c r="F14" s="112">
        <v>573810</v>
      </c>
      <c r="G14" s="113">
        <v>346387</v>
      </c>
      <c r="H14" s="127">
        <v>920197</v>
      </c>
      <c r="I14" s="127">
        <v>1250166</v>
      </c>
      <c r="J14" s="138">
        <f t="shared" si="0"/>
        <v>0.3867356663844807</v>
      </c>
      <c r="K14" s="142">
        <f t="shared" si="1"/>
        <v>0.28466059707270874</v>
      </c>
      <c r="L14" s="12"/>
      <c r="M14" s="214"/>
      <c r="N14" s="12"/>
    </row>
    <row r="15" spans="1:17" s="11" customFormat="1" ht="21" customHeight="1">
      <c r="A15" s="43" t="s">
        <v>26</v>
      </c>
      <c r="B15" s="114">
        <v>89060</v>
      </c>
      <c r="C15" s="114">
        <v>63050</v>
      </c>
      <c r="D15" s="114">
        <v>152110</v>
      </c>
      <c r="E15" s="114"/>
      <c r="F15" s="112">
        <v>308454</v>
      </c>
      <c r="G15" s="113">
        <v>249165</v>
      </c>
      <c r="H15" s="127">
        <v>557619</v>
      </c>
      <c r="I15" s="127">
        <v>788262</v>
      </c>
      <c r="J15" s="138">
        <f t="shared" si="0"/>
        <v>0.27278482261185505</v>
      </c>
      <c r="K15" s="142">
        <f t="shared" si="1"/>
        <v>0.19296883523498531</v>
      </c>
      <c r="L15" s="12"/>
      <c r="M15" s="214"/>
      <c r="N15" s="12"/>
    </row>
    <row r="16" spans="1:17" s="11" customFormat="1" ht="21" customHeight="1">
      <c r="A16" s="43" t="s">
        <v>15</v>
      </c>
      <c r="B16" s="114">
        <v>470807</v>
      </c>
      <c r="C16" s="114">
        <v>201774</v>
      </c>
      <c r="D16" s="114">
        <v>672581</v>
      </c>
      <c r="E16" s="114"/>
      <c r="F16" s="112">
        <v>1147692</v>
      </c>
      <c r="G16" s="113">
        <v>674390</v>
      </c>
      <c r="H16" s="127">
        <v>1822082</v>
      </c>
      <c r="I16" s="127">
        <v>2029345</v>
      </c>
      <c r="J16" s="138">
        <f t="shared" si="0"/>
        <v>0.36912773409758726</v>
      </c>
      <c r="K16" s="142">
        <f t="shared" si="1"/>
        <v>0.3314276281263166</v>
      </c>
      <c r="L16" s="12"/>
      <c r="M16" s="214"/>
      <c r="N16" s="12"/>
    </row>
    <row r="17" spans="1:14" s="11" customFormat="1" ht="21" customHeight="1">
      <c r="A17" s="43" t="s">
        <v>16</v>
      </c>
      <c r="B17" s="114">
        <v>313412</v>
      </c>
      <c r="C17" s="114">
        <v>59980</v>
      </c>
      <c r="D17" s="114">
        <v>373392</v>
      </c>
      <c r="E17" s="114"/>
      <c r="F17" s="112">
        <v>741248</v>
      </c>
      <c r="G17" s="113">
        <v>250130</v>
      </c>
      <c r="H17" s="127">
        <v>991378</v>
      </c>
      <c r="I17" s="127">
        <v>1078086</v>
      </c>
      <c r="J17" s="138">
        <f t="shared" si="0"/>
        <v>0.37663938477553466</v>
      </c>
      <c r="K17" s="142">
        <f t="shared" si="1"/>
        <v>0.34634713742688433</v>
      </c>
      <c r="L17" s="12"/>
      <c r="M17" s="214"/>
      <c r="N17" s="12"/>
    </row>
    <row r="18" spans="1:14" s="11" customFormat="1" ht="21" customHeight="1" thickBot="1">
      <c r="A18" s="44" t="s">
        <v>17</v>
      </c>
      <c r="B18" s="111">
        <v>979318</v>
      </c>
      <c r="C18" s="111">
        <v>133862</v>
      </c>
      <c r="D18" s="111">
        <v>1113180</v>
      </c>
      <c r="E18" s="111"/>
      <c r="F18" s="129">
        <v>2176262</v>
      </c>
      <c r="G18" s="129">
        <v>448802</v>
      </c>
      <c r="H18" s="127">
        <v>2625064</v>
      </c>
      <c r="I18" s="127">
        <v>2818804</v>
      </c>
      <c r="J18" s="138">
        <f t="shared" si="0"/>
        <v>0.42405823248499847</v>
      </c>
      <c r="K18" s="142">
        <f t="shared" si="1"/>
        <v>0.39491216842320359</v>
      </c>
      <c r="L18" s="12"/>
      <c r="M18" s="214"/>
      <c r="N18" s="12"/>
    </row>
    <row r="19" spans="1:14" s="7" customFormat="1" ht="21" customHeight="1" thickTop="1" thickBot="1">
      <c r="A19" s="45" t="s">
        <v>41</v>
      </c>
      <c r="B19" s="115">
        <v>6562676</v>
      </c>
      <c r="C19" s="115">
        <v>1754569</v>
      </c>
      <c r="D19" s="115">
        <v>8317245</v>
      </c>
      <c r="E19" s="115"/>
      <c r="F19" s="130">
        <v>16949713</v>
      </c>
      <c r="G19" s="130">
        <v>5819840</v>
      </c>
      <c r="H19" s="130">
        <v>22769553</v>
      </c>
      <c r="I19" s="131">
        <f>SUM(I5:I18)</f>
        <v>26460324</v>
      </c>
      <c r="J19" s="139">
        <f t="shared" si="0"/>
        <v>0.3652792393421162</v>
      </c>
      <c r="K19" s="139">
        <f t="shared" si="1"/>
        <v>0.31432891751438874</v>
      </c>
      <c r="L19" s="12"/>
      <c r="M19" s="214"/>
      <c r="N19" s="12"/>
    </row>
    <row r="20" spans="1:14" s="7" customFormat="1" ht="21" customHeight="1" thickTop="1" thickBot="1">
      <c r="A20" s="248" t="s">
        <v>32</v>
      </c>
      <c r="B20" s="253"/>
      <c r="C20" s="253"/>
      <c r="D20" s="253"/>
      <c r="E20" s="253"/>
      <c r="F20" s="254"/>
      <c r="G20" s="254"/>
      <c r="H20" s="258"/>
      <c r="I20" s="258"/>
      <c r="J20" s="261"/>
      <c r="K20" s="261"/>
      <c r="L20" s="12"/>
      <c r="M20" s="214"/>
      <c r="N20" s="12"/>
    </row>
    <row r="21" spans="1:14" s="7" customFormat="1" ht="21" customHeight="1" thickTop="1">
      <c r="A21" s="46" t="s">
        <v>85</v>
      </c>
      <c r="B21" s="116">
        <v>142489</v>
      </c>
      <c r="C21" s="116">
        <v>6920</v>
      </c>
      <c r="D21" s="116">
        <v>149409</v>
      </c>
      <c r="E21" s="116"/>
      <c r="F21" s="117">
        <v>329459</v>
      </c>
      <c r="G21" s="117">
        <v>14719</v>
      </c>
      <c r="H21" s="133">
        <v>344178</v>
      </c>
      <c r="I21" s="133">
        <v>363153</v>
      </c>
      <c r="J21" s="140">
        <f t="shared" si="0"/>
        <v>0.43410386486062447</v>
      </c>
      <c r="K21" s="140">
        <f t="shared" si="1"/>
        <v>0.41142163220460798</v>
      </c>
      <c r="L21" s="12"/>
      <c r="M21" s="214"/>
      <c r="N21" s="12"/>
    </row>
    <row r="22" spans="1:14" s="7" customFormat="1" ht="21" customHeight="1">
      <c r="A22" s="47" t="s">
        <v>84</v>
      </c>
      <c r="B22" s="118">
        <v>196359</v>
      </c>
      <c r="C22" s="118">
        <v>109796</v>
      </c>
      <c r="D22" s="118">
        <v>306155</v>
      </c>
      <c r="E22" s="118"/>
      <c r="F22" s="112">
        <v>569799</v>
      </c>
      <c r="G22" s="112">
        <v>267753</v>
      </c>
      <c r="H22" s="127">
        <v>837552</v>
      </c>
      <c r="I22" s="127">
        <v>889190</v>
      </c>
      <c r="J22" s="138">
        <f t="shared" si="0"/>
        <v>0.36553551301889314</v>
      </c>
      <c r="K22" s="138">
        <f t="shared" si="1"/>
        <v>0.34430774075282</v>
      </c>
      <c r="L22" s="12"/>
      <c r="M22" s="214"/>
      <c r="N22" s="12"/>
    </row>
    <row r="23" spans="1:14" s="7" customFormat="1" ht="21" customHeight="1">
      <c r="A23" s="47" t="s">
        <v>81</v>
      </c>
      <c r="B23" s="118">
        <v>273000</v>
      </c>
      <c r="C23" s="118">
        <v>0</v>
      </c>
      <c r="D23" s="118">
        <v>273000</v>
      </c>
      <c r="E23" s="118"/>
      <c r="F23" s="112">
        <v>557653</v>
      </c>
      <c r="G23" s="112">
        <v>0</v>
      </c>
      <c r="H23" s="127">
        <v>557653</v>
      </c>
      <c r="I23" s="127">
        <v>656062</v>
      </c>
      <c r="J23" s="138">
        <f t="shared" si="0"/>
        <v>0.48955174633687976</v>
      </c>
      <c r="K23" s="138">
        <f t="shared" si="1"/>
        <v>0.41611920824556214</v>
      </c>
      <c r="L23" s="12"/>
      <c r="M23" s="214"/>
      <c r="N23" s="12"/>
    </row>
    <row r="24" spans="1:14" s="7" customFormat="1" ht="21" customHeight="1">
      <c r="A24" s="47" t="s">
        <v>82</v>
      </c>
      <c r="B24" s="118">
        <v>301819</v>
      </c>
      <c r="C24" s="118">
        <v>59579</v>
      </c>
      <c r="D24" s="118">
        <v>361398</v>
      </c>
      <c r="E24" s="118"/>
      <c r="F24" s="112">
        <v>1071236</v>
      </c>
      <c r="G24" s="112">
        <v>281404</v>
      </c>
      <c r="H24" s="127">
        <v>1352640</v>
      </c>
      <c r="I24" s="127">
        <v>1439789</v>
      </c>
      <c r="J24" s="138">
        <f t="shared" si="0"/>
        <v>0.26717973740241308</v>
      </c>
      <c r="K24" s="138">
        <f t="shared" si="1"/>
        <v>0.25100761292105994</v>
      </c>
      <c r="L24" s="12"/>
      <c r="M24" s="214"/>
      <c r="N24" s="12"/>
    </row>
    <row r="25" spans="1:14" s="7" customFormat="1" ht="21" customHeight="1">
      <c r="A25" s="41" t="s">
        <v>80</v>
      </c>
      <c r="B25" s="118">
        <v>500000</v>
      </c>
      <c r="C25" s="118">
        <v>0</v>
      </c>
      <c r="D25" s="118">
        <v>500000</v>
      </c>
      <c r="E25" s="118"/>
      <c r="F25" s="112">
        <v>770096</v>
      </c>
      <c r="G25" s="112">
        <v>0</v>
      </c>
      <c r="H25" s="127">
        <v>770096</v>
      </c>
      <c r="I25" s="127">
        <v>793913</v>
      </c>
      <c r="J25" s="138">
        <f t="shared" si="0"/>
        <v>0.64926970143982043</v>
      </c>
      <c r="K25" s="138">
        <f t="shared" si="1"/>
        <v>0.62979192934238382</v>
      </c>
      <c r="L25" s="12"/>
      <c r="M25" s="214"/>
      <c r="N25" s="12"/>
    </row>
    <row r="26" spans="1:14" s="7" customFormat="1" ht="21" customHeight="1" thickBot="1">
      <c r="A26" s="83" t="s">
        <v>83</v>
      </c>
      <c r="B26" s="116">
        <v>281419</v>
      </c>
      <c r="C26" s="116">
        <v>72059</v>
      </c>
      <c r="D26" s="116">
        <v>353478</v>
      </c>
      <c r="E26" s="116"/>
      <c r="F26" s="117">
        <v>562838</v>
      </c>
      <c r="G26" s="117">
        <v>240198</v>
      </c>
      <c r="H26" s="133">
        <v>803036</v>
      </c>
      <c r="I26" s="133">
        <v>1003795</v>
      </c>
      <c r="J26" s="140">
        <f t="shared" si="0"/>
        <v>0.44017702817806426</v>
      </c>
      <c r="K26" s="140">
        <f t="shared" si="1"/>
        <v>0.3521416225424514</v>
      </c>
      <c r="L26" s="12"/>
      <c r="M26" s="214"/>
      <c r="N26" s="12"/>
    </row>
    <row r="27" spans="1:14" s="7" customFormat="1" ht="21" customHeight="1" thickTop="1" thickBot="1">
      <c r="A27" s="63" t="s">
        <v>41</v>
      </c>
      <c r="B27" s="137">
        <v>1695086</v>
      </c>
      <c r="C27" s="137">
        <v>248354</v>
      </c>
      <c r="D27" s="137">
        <v>1943440</v>
      </c>
      <c r="E27" s="137"/>
      <c r="F27" s="137">
        <v>3861081</v>
      </c>
      <c r="G27" s="137">
        <v>804074</v>
      </c>
      <c r="H27" s="137">
        <v>4665155</v>
      </c>
      <c r="I27" s="137">
        <f>SUM(I21:I26)</f>
        <v>5145902</v>
      </c>
      <c r="J27" s="141">
        <f t="shared" si="0"/>
        <v>0.41658637280004629</v>
      </c>
      <c r="K27" s="141">
        <f t="shared" si="1"/>
        <v>0.37766751096309259</v>
      </c>
      <c r="L27" s="12"/>
      <c r="M27" s="214"/>
      <c r="N27" s="12"/>
    </row>
    <row r="28" spans="1:14" s="7" customFormat="1" ht="21" customHeight="1" thickTop="1" thickBot="1">
      <c r="A28" s="248" t="s">
        <v>42</v>
      </c>
      <c r="B28" s="253">
        <f>B27+B19</f>
        <v>8257762</v>
      </c>
      <c r="C28" s="253">
        <f>C27+C19</f>
        <v>2002923</v>
      </c>
      <c r="D28" s="253">
        <f>D27+D19</f>
        <v>10260685</v>
      </c>
      <c r="E28" s="253"/>
      <c r="F28" s="253">
        <v>20810794</v>
      </c>
      <c r="G28" s="253">
        <v>6623914</v>
      </c>
      <c r="H28" s="253">
        <v>27434708</v>
      </c>
      <c r="I28" s="253">
        <f>I27+I19</f>
        <v>31606226</v>
      </c>
      <c r="J28" s="262">
        <f>D28/H28</f>
        <v>0.3740037984001871</v>
      </c>
      <c r="K28" s="262">
        <f>D28/I28</f>
        <v>0.32464125897220375</v>
      </c>
      <c r="L28" s="12"/>
      <c r="M28" s="214"/>
      <c r="N28" s="12"/>
    </row>
    <row r="29" spans="1:14" s="7" customFormat="1" ht="14.25" customHeight="1" thickTop="1">
      <c r="A29" s="308" t="s">
        <v>100</v>
      </c>
      <c r="B29" s="308"/>
      <c r="C29" s="308"/>
      <c r="D29" s="308"/>
      <c r="E29" s="308"/>
      <c r="F29" s="308"/>
      <c r="G29" s="308"/>
      <c r="H29" s="308"/>
      <c r="I29" s="53"/>
      <c r="J29" s="53"/>
      <c r="K29" s="53"/>
      <c r="L29" s="12"/>
      <c r="M29" s="12"/>
      <c r="N29" s="12"/>
    </row>
    <row r="30" spans="1:14" s="7" customFormat="1" ht="2.25" customHeight="1" thickBot="1">
      <c r="A30" s="48"/>
      <c r="B30" s="49"/>
      <c r="C30" s="49"/>
      <c r="D30" s="49"/>
      <c r="E30" s="49"/>
      <c r="F30" s="50"/>
      <c r="G30" s="50"/>
      <c r="H30" s="53"/>
      <c r="I30" s="53"/>
      <c r="J30" s="53"/>
      <c r="K30" s="53"/>
      <c r="L30" s="12"/>
      <c r="M30" s="12"/>
      <c r="N30" s="12"/>
    </row>
    <row r="31" spans="1:14" ht="17.25" customHeight="1">
      <c r="A31" s="305" t="s">
        <v>37</v>
      </c>
      <c r="B31" s="305"/>
      <c r="C31" s="305"/>
      <c r="D31" s="305"/>
      <c r="E31" s="244"/>
      <c r="F31" s="57"/>
      <c r="G31" s="57"/>
      <c r="H31" s="298">
        <v>69</v>
      </c>
      <c r="I31" s="57"/>
      <c r="J31" s="57"/>
      <c r="K31" s="57"/>
      <c r="L31" s="6"/>
      <c r="M31" s="6"/>
      <c r="N31" s="6"/>
    </row>
    <row r="32" spans="1:14">
      <c r="L32" s="6"/>
      <c r="M32" s="6"/>
      <c r="N32" s="6"/>
    </row>
    <row r="33" spans="12:14">
      <c r="L33" s="6"/>
      <c r="M33" s="6"/>
      <c r="N33" s="6"/>
    </row>
    <row r="34" spans="12:14">
      <c r="L34" s="6"/>
      <c r="M34" s="6"/>
      <c r="N34" s="6"/>
    </row>
    <row r="35" spans="12:14">
      <c r="L35" s="6"/>
      <c r="M35" s="6"/>
      <c r="N35" s="6"/>
    </row>
    <row r="36" spans="12:14">
      <c r="L36" s="6"/>
      <c r="M36" s="6"/>
      <c r="N36" s="6"/>
    </row>
    <row r="37" spans="12:14">
      <c r="L37" s="6"/>
      <c r="M37" s="6"/>
      <c r="N37" s="6"/>
    </row>
    <row r="38" spans="12:14">
      <c r="L38" s="6"/>
      <c r="M38" s="6"/>
      <c r="N38" s="6"/>
    </row>
    <row r="39" spans="12:14">
      <c r="L39" s="6"/>
      <c r="M39" s="6"/>
      <c r="N39" s="6"/>
    </row>
    <row r="40" spans="12:14">
      <c r="L40" s="6"/>
      <c r="M40" s="6"/>
      <c r="N40" s="6"/>
    </row>
    <row r="41" spans="12:14">
      <c r="L41" s="6"/>
      <c r="M41" s="6"/>
      <c r="N41" s="6"/>
    </row>
    <row r="42" spans="12:14">
      <c r="L42" s="6"/>
      <c r="M42" s="6"/>
      <c r="N42" s="6"/>
    </row>
    <row r="43" spans="12:14">
      <c r="L43" s="6"/>
      <c r="M43" s="6"/>
      <c r="N43" s="6"/>
    </row>
    <row r="44" spans="12:14">
      <c r="L44" s="6"/>
      <c r="M44" s="6"/>
      <c r="N44" s="6"/>
    </row>
    <row r="45" spans="12:14">
      <c r="L45" s="6"/>
      <c r="M45" s="6"/>
      <c r="N45" s="6"/>
    </row>
    <row r="46" spans="12:14">
      <c r="L46" s="6"/>
      <c r="M46" s="6"/>
      <c r="N46" s="6"/>
    </row>
    <row r="47" spans="12:14">
      <c r="L47" s="6"/>
      <c r="M47" s="6"/>
      <c r="N47" s="6"/>
    </row>
    <row r="48" spans="12:14">
      <c r="L48" s="6"/>
      <c r="M48" s="6"/>
      <c r="N48" s="6"/>
    </row>
    <row r="49" spans="12:14">
      <c r="L49" s="6"/>
      <c r="M49" s="6"/>
      <c r="N49" s="6"/>
    </row>
    <row r="50" spans="12:14">
      <c r="L50" s="6"/>
      <c r="M50" s="6"/>
      <c r="N50" s="6"/>
    </row>
    <row r="51" spans="12:14">
      <c r="L51" s="6"/>
      <c r="M51" s="6"/>
      <c r="N51" s="6"/>
    </row>
    <row r="52" spans="12:14">
      <c r="L52" s="6"/>
      <c r="M52" s="6"/>
      <c r="N52" s="6"/>
    </row>
    <row r="53" spans="12:14">
      <c r="L53" s="6"/>
      <c r="M53" s="6"/>
      <c r="N53" s="6"/>
    </row>
    <row r="54" spans="12:14">
      <c r="L54" s="6"/>
      <c r="M54" s="6"/>
      <c r="N54" s="6"/>
    </row>
    <row r="55" spans="12:14">
      <c r="L55" s="6"/>
      <c r="M55" s="6"/>
      <c r="N55" s="6"/>
    </row>
    <row r="56" spans="12:14">
      <c r="L56" s="6"/>
      <c r="M56" s="6"/>
      <c r="N56" s="6"/>
    </row>
    <row r="57" spans="12:14">
      <c r="L57" s="6"/>
      <c r="M57" s="6"/>
      <c r="N57" s="6"/>
    </row>
  </sheetData>
  <dataConsolidate/>
  <mergeCells count="10">
    <mergeCell ref="A31:D31"/>
    <mergeCell ref="A1:K1"/>
    <mergeCell ref="A3:A4"/>
    <mergeCell ref="B3:D3"/>
    <mergeCell ref="F3:H3"/>
    <mergeCell ref="J3:J4"/>
    <mergeCell ref="K3:K4"/>
    <mergeCell ref="I3:I4"/>
    <mergeCell ref="E3:E4"/>
    <mergeCell ref="A29:H29"/>
  </mergeCells>
  <printOptions horizontalCentered="1"/>
  <pageMargins left="0.31496062992125984" right="0.31496062992125984" top="0.59055118110236227" bottom="0.19685039370078741" header="0.31496062992125984" footer="0.31496062992125984"/>
  <pageSetup paperSize="9" scale="8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P31"/>
  <sheetViews>
    <sheetView rightToLeft="1" view="pageBreakPreview" topLeftCell="A13" zoomScaleSheetLayoutView="100" workbookViewId="0">
      <selection activeCell="L31" sqref="L31"/>
    </sheetView>
  </sheetViews>
  <sheetFormatPr defaultRowHeight="14.25"/>
  <cols>
    <col min="1" max="1" width="10.25" style="19" customWidth="1"/>
    <col min="2" max="2" width="10.75" style="19" customWidth="1"/>
    <col min="3" max="3" width="10.125" style="19" customWidth="1"/>
    <col min="4" max="4" width="9.875" style="19" customWidth="1"/>
    <col min="5" max="5" width="0.875" style="19" customWidth="1"/>
    <col min="6" max="6" width="8.75" style="19" customWidth="1"/>
    <col min="7" max="7" width="9.875" style="19" customWidth="1"/>
    <col min="8" max="8" width="0.625" style="19" customWidth="1"/>
    <col min="9" max="9" width="10" style="19" customWidth="1"/>
    <col min="10" max="10" width="9" style="19" customWidth="1"/>
    <col min="11" max="11" width="0.625" style="19" customWidth="1"/>
    <col min="12" max="12" width="9.125" style="19" customWidth="1"/>
    <col min="13" max="13" width="9.875" style="19" customWidth="1"/>
    <col min="14" max="14" width="0.625" style="19" customWidth="1"/>
    <col min="15" max="15" width="9.375" style="19" customWidth="1"/>
    <col min="16" max="16" width="8.875" style="19" customWidth="1"/>
  </cols>
  <sheetData>
    <row r="1" spans="1:16" ht="17.25" customHeight="1">
      <c r="A1" s="328" t="s">
        <v>59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</row>
    <row r="2" spans="1:16" ht="14.25" customHeight="1" thickBot="1">
      <c r="A2" s="329" t="s">
        <v>62</v>
      </c>
      <c r="B2" s="329"/>
      <c r="C2" s="329"/>
      <c r="D2" s="329"/>
      <c r="E2" s="330"/>
      <c r="F2" s="329"/>
      <c r="G2" s="329"/>
      <c r="H2" s="330"/>
      <c r="I2" s="329"/>
      <c r="J2" s="329"/>
      <c r="K2" s="330"/>
      <c r="L2" s="329"/>
      <c r="M2" s="329"/>
      <c r="N2" s="330"/>
      <c r="O2" s="329"/>
      <c r="P2" s="329"/>
    </row>
    <row r="3" spans="1:16" ht="19.5" customHeight="1" thickTop="1">
      <c r="A3" s="302" t="s">
        <v>7</v>
      </c>
      <c r="B3" s="323" t="s">
        <v>38</v>
      </c>
      <c r="C3" s="325" t="s">
        <v>39</v>
      </c>
      <c r="D3" s="325"/>
      <c r="E3" s="333"/>
      <c r="F3" s="325"/>
      <c r="G3" s="325"/>
      <c r="H3" s="333"/>
      <c r="I3" s="325"/>
      <c r="J3" s="325"/>
      <c r="K3" s="333"/>
      <c r="L3" s="325"/>
      <c r="M3" s="325"/>
      <c r="N3" s="333"/>
      <c r="O3" s="325"/>
      <c r="P3" s="325"/>
    </row>
    <row r="4" spans="1:16" ht="18" customHeight="1">
      <c r="A4" s="331"/>
      <c r="B4" s="332"/>
      <c r="C4" s="334" t="s">
        <v>29</v>
      </c>
      <c r="D4" s="334"/>
      <c r="E4" s="335"/>
      <c r="F4" s="334" t="s">
        <v>2</v>
      </c>
      <c r="G4" s="334"/>
      <c r="H4" s="335"/>
      <c r="I4" s="334" t="s">
        <v>3</v>
      </c>
      <c r="J4" s="334"/>
      <c r="K4" s="335"/>
      <c r="L4" s="334" t="s">
        <v>79</v>
      </c>
      <c r="M4" s="334"/>
      <c r="N4" s="335"/>
      <c r="O4" s="334" t="s">
        <v>72</v>
      </c>
      <c r="P4" s="334"/>
    </row>
    <row r="5" spans="1:16" ht="18.75" customHeight="1">
      <c r="A5" s="303"/>
      <c r="B5" s="324"/>
      <c r="C5" s="259" t="s">
        <v>27</v>
      </c>
      <c r="D5" s="259" t="s">
        <v>47</v>
      </c>
      <c r="E5" s="336"/>
      <c r="F5" s="259" t="s">
        <v>27</v>
      </c>
      <c r="G5" s="259" t="s">
        <v>46</v>
      </c>
      <c r="H5" s="336"/>
      <c r="I5" s="259" t="s">
        <v>27</v>
      </c>
      <c r="J5" s="259" t="s">
        <v>46</v>
      </c>
      <c r="K5" s="336"/>
      <c r="L5" s="259" t="s">
        <v>27</v>
      </c>
      <c r="M5" s="259" t="s">
        <v>46</v>
      </c>
      <c r="N5" s="336"/>
      <c r="O5" s="259" t="s">
        <v>27</v>
      </c>
      <c r="P5" s="259" t="s">
        <v>46</v>
      </c>
    </row>
    <row r="6" spans="1:16" ht="20.100000000000001" customHeight="1">
      <c r="A6" s="170" t="s">
        <v>8</v>
      </c>
      <c r="B6" s="165">
        <v>253</v>
      </c>
      <c r="C6" s="152">
        <v>3</v>
      </c>
      <c r="D6" s="153">
        <v>1.1857707509881421</v>
      </c>
      <c r="E6" s="153"/>
      <c r="F6" s="152">
        <v>9</v>
      </c>
      <c r="G6" s="155">
        <v>3.5573122529644272</v>
      </c>
      <c r="H6" s="155"/>
      <c r="I6" s="156">
        <v>230</v>
      </c>
      <c r="J6" s="171">
        <v>90.909090909090907</v>
      </c>
      <c r="K6" s="171"/>
      <c r="L6" s="172">
        <v>7</v>
      </c>
      <c r="M6" s="173">
        <v>2.766798418972332</v>
      </c>
      <c r="N6" s="173"/>
      <c r="O6" s="174">
        <v>4</v>
      </c>
      <c r="P6" s="175">
        <v>1.5810276679841897</v>
      </c>
    </row>
    <row r="7" spans="1:16" ht="20.100000000000001" customHeight="1">
      <c r="A7" s="42" t="s">
        <v>9</v>
      </c>
      <c r="B7" s="184">
        <v>297</v>
      </c>
      <c r="C7" s="145">
        <v>25</v>
      </c>
      <c r="D7" s="146">
        <v>8.4175084175084187</v>
      </c>
      <c r="E7" s="146"/>
      <c r="F7" s="145">
        <v>165</v>
      </c>
      <c r="G7" s="147">
        <v>55.555555555555557</v>
      </c>
      <c r="H7" s="147"/>
      <c r="I7" s="148">
        <v>0</v>
      </c>
      <c r="J7" s="149">
        <v>0</v>
      </c>
      <c r="K7" s="149"/>
      <c r="L7" s="150">
        <v>36</v>
      </c>
      <c r="M7" s="151">
        <v>12.121212121212121</v>
      </c>
      <c r="N7" s="151"/>
      <c r="O7" s="143">
        <v>71</v>
      </c>
      <c r="P7" s="144">
        <v>23.905723905723907</v>
      </c>
    </row>
    <row r="8" spans="1:16" ht="20.100000000000001" customHeight="1">
      <c r="A8" s="41" t="s">
        <v>61</v>
      </c>
      <c r="B8" s="184">
        <v>124</v>
      </c>
      <c r="C8" s="145">
        <v>12</v>
      </c>
      <c r="D8" s="146">
        <v>9.67741935483871</v>
      </c>
      <c r="E8" s="146"/>
      <c r="F8" s="145">
        <v>112</v>
      </c>
      <c r="G8" s="147">
        <v>90.322580645161281</v>
      </c>
      <c r="H8" s="147"/>
      <c r="I8" s="148">
        <v>0</v>
      </c>
      <c r="J8" s="149">
        <v>0</v>
      </c>
      <c r="K8" s="149"/>
      <c r="L8" s="150">
        <v>0</v>
      </c>
      <c r="M8" s="151">
        <v>0</v>
      </c>
      <c r="N8" s="151"/>
      <c r="O8" s="143">
        <v>0</v>
      </c>
      <c r="P8" s="144">
        <v>0</v>
      </c>
    </row>
    <row r="9" spans="1:16" ht="20.100000000000001" customHeight="1">
      <c r="A9" s="41" t="s">
        <v>60</v>
      </c>
      <c r="B9" s="184">
        <v>341</v>
      </c>
      <c r="C9" s="145">
        <v>11</v>
      </c>
      <c r="D9" s="146">
        <v>3.225806451612903</v>
      </c>
      <c r="E9" s="146"/>
      <c r="F9" s="145">
        <v>294</v>
      </c>
      <c r="G9" s="147">
        <v>86.217008797653961</v>
      </c>
      <c r="H9" s="147"/>
      <c r="I9" s="148">
        <v>0</v>
      </c>
      <c r="J9" s="149">
        <v>0</v>
      </c>
      <c r="K9" s="149"/>
      <c r="L9" s="150">
        <v>0</v>
      </c>
      <c r="M9" s="151">
        <v>0</v>
      </c>
      <c r="N9" s="151"/>
      <c r="O9" s="143">
        <v>36</v>
      </c>
      <c r="P9" s="144">
        <v>10.557184750733137</v>
      </c>
    </row>
    <row r="10" spans="1:16" ht="20.100000000000001" customHeight="1">
      <c r="A10" s="41" t="s">
        <v>10</v>
      </c>
      <c r="B10" s="184">
        <v>403</v>
      </c>
      <c r="C10" s="145">
        <v>18</v>
      </c>
      <c r="D10" s="146">
        <v>4.4665012406947886</v>
      </c>
      <c r="E10" s="146"/>
      <c r="F10" s="145">
        <v>338</v>
      </c>
      <c r="G10" s="147">
        <v>83.870967741935488</v>
      </c>
      <c r="H10" s="147"/>
      <c r="I10" s="148">
        <v>0</v>
      </c>
      <c r="J10" s="149">
        <v>0</v>
      </c>
      <c r="K10" s="149"/>
      <c r="L10" s="150">
        <v>0</v>
      </c>
      <c r="M10" s="151">
        <v>0</v>
      </c>
      <c r="N10" s="151"/>
      <c r="O10" s="143">
        <v>47</v>
      </c>
      <c r="P10" s="144">
        <v>11.662531017369728</v>
      </c>
    </row>
    <row r="11" spans="1:16" ht="20.100000000000001" customHeight="1">
      <c r="A11" s="41" t="s">
        <v>11</v>
      </c>
      <c r="B11" s="184">
        <v>128</v>
      </c>
      <c r="C11" s="145">
        <v>7</v>
      </c>
      <c r="D11" s="146">
        <v>5.46875</v>
      </c>
      <c r="E11" s="146"/>
      <c r="F11" s="154">
        <v>101</v>
      </c>
      <c r="G11" s="147">
        <v>78.90625</v>
      </c>
      <c r="H11" s="147"/>
      <c r="I11" s="148">
        <v>0</v>
      </c>
      <c r="J11" s="149">
        <v>0</v>
      </c>
      <c r="K11" s="149"/>
      <c r="L11" s="150">
        <v>5</v>
      </c>
      <c r="M11" s="151">
        <v>3.90625</v>
      </c>
      <c r="N11" s="151"/>
      <c r="O11" s="143">
        <v>15</v>
      </c>
      <c r="P11" s="144">
        <v>11.71875</v>
      </c>
    </row>
    <row r="12" spans="1:16" ht="20.100000000000001" customHeight="1">
      <c r="A12" s="41" t="s">
        <v>12</v>
      </c>
      <c r="B12" s="184">
        <v>355</v>
      </c>
      <c r="C12" s="145">
        <v>21</v>
      </c>
      <c r="D12" s="146">
        <v>5.915492957746479</v>
      </c>
      <c r="E12" s="146"/>
      <c r="F12" s="145">
        <v>279</v>
      </c>
      <c r="G12" s="147">
        <v>78.591549295774641</v>
      </c>
      <c r="H12" s="147"/>
      <c r="I12" s="148">
        <v>0</v>
      </c>
      <c r="J12" s="149">
        <v>0</v>
      </c>
      <c r="K12" s="149"/>
      <c r="L12" s="150">
        <v>24</v>
      </c>
      <c r="M12" s="151">
        <v>6.7605633802816891</v>
      </c>
      <c r="N12" s="151"/>
      <c r="O12" s="143">
        <v>31</v>
      </c>
      <c r="P12" s="144">
        <v>8.7323943661971821</v>
      </c>
    </row>
    <row r="13" spans="1:16" ht="20.100000000000001" customHeight="1">
      <c r="A13" s="43" t="s">
        <v>13</v>
      </c>
      <c r="B13" s="184">
        <v>341</v>
      </c>
      <c r="C13" s="154">
        <v>22</v>
      </c>
      <c r="D13" s="146">
        <v>6.4516129032258061</v>
      </c>
      <c r="E13" s="146"/>
      <c r="F13" s="154">
        <v>253</v>
      </c>
      <c r="G13" s="147">
        <v>74.193548387096769</v>
      </c>
      <c r="H13" s="147"/>
      <c r="I13" s="148">
        <v>10</v>
      </c>
      <c r="J13" s="149">
        <v>2.9325513196480939</v>
      </c>
      <c r="K13" s="149"/>
      <c r="L13" s="150">
        <v>4</v>
      </c>
      <c r="M13" s="151">
        <v>1.1730205278592376</v>
      </c>
      <c r="N13" s="151"/>
      <c r="O13" s="143">
        <v>52</v>
      </c>
      <c r="P13" s="144">
        <v>15.249266862170089</v>
      </c>
    </row>
    <row r="14" spans="1:16" ht="20.100000000000001" customHeight="1">
      <c r="A14" s="43" t="s">
        <v>25</v>
      </c>
      <c r="B14" s="184">
        <v>179</v>
      </c>
      <c r="C14" s="154">
        <v>8</v>
      </c>
      <c r="D14" s="146">
        <v>4.4692737430167595</v>
      </c>
      <c r="E14" s="146"/>
      <c r="F14" s="154">
        <v>117</v>
      </c>
      <c r="G14" s="147">
        <v>65.363128491620117</v>
      </c>
      <c r="H14" s="147"/>
      <c r="I14" s="148">
        <v>1</v>
      </c>
      <c r="J14" s="149">
        <v>0.55865921787709494</v>
      </c>
      <c r="K14" s="149"/>
      <c r="L14" s="150">
        <v>8</v>
      </c>
      <c r="M14" s="151">
        <v>4.4692737430167595</v>
      </c>
      <c r="N14" s="151"/>
      <c r="O14" s="143">
        <v>45</v>
      </c>
      <c r="P14" s="144">
        <v>25.139664804469277</v>
      </c>
    </row>
    <row r="15" spans="1:16" ht="20.100000000000001" customHeight="1">
      <c r="A15" s="43" t="s">
        <v>14</v>
      </c>
      <c r="B15" s="184">
        <v>372</v>
      </c>
      <c r="C15" s="154">
        <v>17</v>
      </c>
      <c r="D15" s="146">
        <v>4.56989247311828</v>
      </c>
      <c r="E15" s="146"/>
      <c r="F15" s="154">
        <v>295</v>
      </c>
      <c r="G15" s="147">
        <v>79.3010752688172</v>
      </c>
      <c r="H15" s="147"/>
      <c r="I15" s="148">
        <v>32</v>
      </c>
      <c r="J15" s="149">
        <v>8.6021505376344098</v>
      </c>
      <c r="K15" s="149"/>
      <c r="L15" s="150">
        <v>28</v>
      </c>
      <c r="M15" s="151">
        <v>7.5268817204301079</v>
      </c>
      <c r="N15" s="151"/>
      <c r="O15" s="143">
        <v>0</v>
      </c>
      <c r="P15" s="144">
        <v>0</v>
      </c>
    </row>
    <row r="16" spans="1:16" ht="20.100000000000001" customHeight="1">
      <c r="A16" s="43" t="s">
        <v>26</v>
      </c>
      <c r="B16" s="184">
        <v>183</v>
      </c>
      <c r="C16" s="154">
        <v>5</v>
      </c>
      <c r="D16" s="146">
        <v>2.7322404371584699</v>
      </c>
      <c r="E16" s="146"/>
      <c r="F16" s="154">
        <v>102</v>
      </c>
      <c r="G16" s="147">
        <v>55.737704918032783</v>
      </c>
      <c r="H16" s="147"/>
      <c r="I16" s="148">
        <v>4</v>
      </c>
      <c r="J16" s="149">
        <v>2.1857923497267762</v>
      </c>
      <c r="K16" s="149"/>
      <c r="L16" s="150">
        <v>41</v>
      </c>
      <c r="M16" s="151">
        <v>22.404371584699454</v>
      </c>
      <c r="N16" s="151"/>
      <c r="O16" s="143">
        <v>31</v>
      </c>
      <c r="P16" s="144">
        <v>16.939890710382514</v>
      </c>
    </row>
    <row r="17" spans="1:16" ht="20.100000000000001" customHeight="1">
      <c r="A17" s="43" t="s">
        <v>15</v>
      </c>
      <c r="B17" s="184">
        <v>325</v>
      </c>
      <c r="C17" s="154">
        <v>18</v>
      </c>
      <c r="D17" s="146">
        <v>5.5384615384615383</v>
      </c>
      <c r="E17" s="146"/>
      <c r="F17" s="154">
        <v>185</v>
      </c>
      <c r="G17" s="147">
        <v>56.92307692307692</v>
      </c>
      <c r="H17" s="147"/>
      <c r="I17" s="148">
        <v>0</v>
      </c>
      <c r="J17" s="149">
        <v>0</v>
      </c>
      <c r="K17" s="149"/>
      <c r="L17" s="150">
        <v>58</v>
      </c>
      <c r="M17" s="151">
        <v>17.846153846153847</v>
      </c>
      <c r="N17" s="151"/>
      <c r="O17" s="143">
        <v>64</v>
      </c>
      <c r="P17" s="144">
        <v>19.692307692307693</v>
      </c>
    </row>
    <row r="18" spans="1:16" ht="20.100000000000001" customHeight="1">
      <c r="A18" s="43" t="s">
        <v>16</v>
      </c>
      <c r="B18" s="184">
        <v>398</v>
      </c>
      <c r="C18" s="154">
        <v>15</v>
      </c>
      <c r="D18" s="146">
        <v>3.7688442211055273</v>
      </c>
      <c r="E18" s="146"/>
      <c r="F18" s="154">
        <v>349</v>
      </c>
      <c r="G18" s="147">
        <v>87.688442211055275</v>
      </c>
      <c r="H18" s="147"/>
      <c r="I18" s="148">
        <v>0</v>
      </c>
      <c r="J18" s="149">
        <v>0</v>
      </c>
      <c r="K18" s="149"/>
      <c r="L18" s="150">
        <v>12</v>
      </c>
      <c r="M18" s="151">
        <v>3.0150753768844218</v>
      </c>
      <c r="N18" s="151"/>
      <c r="O18" s="143">
        <v>22</v>
      </c>
      <c r="P18" s="144">
        <v>5.5276381909547743</v>
      </c>
    </row>
    <row r="19" spans="1:16" ht="20.100000000000001" customHeight="1" thickBot="1">
      <c r="A19" s="176" t="s">
        <v>17</v>
      </c>
      <c r="B19" s="165">
        <v>385</v>
      </c>
      <c r="C19" s="177">
        <v>9</v>
      </c>
      <c r="D19" s="178">
        <v>2.3376623376623376</v>
      </c>
      <c r="E19" s="263"/>
      <c r="F19" s="177">
        <v>342</v>
      </c>
      <c r="G19" s="179">
        <v>88.831168831168824</v>
      </c>
      <c r="H19" s="160"/>
      <c r="I19" s="161">
        <v>0</v>
      </c>
      <c r="J19" s="180">
        <v>0</v>
      </c>
      <c r="K19" s="180"/>
      <c r="L19" s="181">
        <v>7</v>
      </c>
      <c r="M19" s="182">
        <v>1.8181818181818181</v>
      </c>
      <c r="N19" s="182"/>
      <c r="O19" s="181">
        <v>27</v>
      </c>
      <c r="P19" s="183">
        <v>7.0129870129870122</v>
      </c>
    </row>
    <row r="20" spans="1:16" ht="20.100000000000001" customHeight="1" thickTop="1" thickBot="1">
      <c r="A20" s="45" t="s">
        <v>41</v>
      </c>
      <c r="B20" s="157">
        <v>4084</v>
      </c>
      <c r="C20" s="157">
        <v>191</v>
      </c>
      <c r="D20" s="158">
        <v>4.6767874632713031</v>
      </c>
      <c r="E20" s="158"/>
      <c r="F20" s="157">
        <v>2941</v>
      </c>
      <c r="G20" s="158">
        <v>72.012732615083252</v>
      </c>
      <c r="H20" s="158"/>
      <c r="I20" s="157">
        <v>277</v>
      </c>
      <c r="J20" s="158">
        <v>6.7825661116552398</v>
      </c>
      <c r="K20" s="158"/>
      <c r="L20" s="157">
        <v>230</v>
      </c>
      <c r="M20" s="158">
        <v>5.6317335945151816</v>
      </c>
      <c r="N20" s="158"/>
      <c r="O20" s="157">
        <v>445</v>
      </c>
      <c r="P20" s="158">
        <v>10.896180215475026</v>
      </c>
    </row>
    <row r="21" spans="1:16" ht="20.100000000000001" customHeight="1" thickTop="1" thickBot="1">
      <c r="A21" s="248" t="s">
        <v>32</v>
      </c>
      <c r="B21" s="264"/>
      <c r="C21" s="264"/>
      <c r="D21" s="264"/>
      <c r="E21" s="264"/>
      <c r="F21" s="265"/>
      <c r="G21" s="265"/>
      <c r="H21" s="265"/>
      <c r="I21" s="265"/>
      <c r="J21" s="266"/>
      <c r="K21" s="266"/>
      <c r="L21" s="266"/>
      <c r="M21" s="266"/>
      <c r="N21" s="266"/>
      <c r="O21" s="267"/>
      <c r="P21" s="268"/>
    </row>
    <row r="22" spans="1:16" ht="20.100000000000001" customHeight="1" thickTop="1">
      <c r="A22" s="46" t="s">
        <v>85</v>
      </c>
      <c r="B22" s="159">
        <v>4</v>
      </c>
      <c r="C22" s="159">
        <v>3</v>
      </c>
      <c r="D22" s="160">
        <v>75</v>
      </c>
      <c r="E22" s="160"/>
      <c r="F22" s="161">
        <v>1</v>
      </c>
      <c r="G22" s="162">
        <v>25</v>
      </c>
      <c r="H22" s="162"/>
      <c r="I22" s="161">
        <v>0</v>
      </c>
      <c r="J22" s="162">
        <v>0</v>
      </c>
      <c r="K22" s="162"/>
      <c r="L22" s="163">
        <v>0</v>
      </c>
      <c r="M22" s="162">
        <v>0</v>
      </c>
      <c r="N22" s="162"/>
      <c r="O22" s="166">
        <v>0</v>
      </c>
      <c r="P22" s="167">
        <v>0</v>
      </c>
    </row>
    <row r="23" spans="1:16" s="19" customFormat="1" ht="20.100000000000001" customHeight="1">
      <c r="A23" s="47" t="s">
        <v>84</v>
      </c>
      <c r="B23" s="164">
        <v>10</v>
      </c>
      <c r="C23" s="164">
        <v>2</v>
      </c>
      <c r="D23" s="147">
        <v>20</v>
      </c>
      <c r="E23" s="147"/>
      <c r="F23" s="148">
        <v>8</v>
      </c>
      <c r="G23" s="151">
        <v>80</v>
      </c>
      <c r="H23" s="151"/>
      <c r="I23" s="148">
        <v>0</v>
      </c>
      <c r="J23" s="151">
        <v>0</v>
      </c>
      <c r="K23" s="151"/>
      <c r="L23" s="150">
        <v>0</v>
      </c>
      <c r="M23" s="151">
        <v>0</v>
      </c>
      <c r="N23" s="151"/>
      <c r="O23" s="143">
        <v>0</v>
      </c>
      <c r="P23" s="144">
        <v>0</v>
      </c>
    </row>
    <row r="24" spans="1:16" ht="20.100000000000001" customHeight="1">
      <c r="A24" s="47" t="s">
        <v>81</v>
      </c>
      <c r="B24" s="164">
        <v>2</v>
      </c>
      <c r="C24" s="164">
        <v>2</v>
      </c>
      <c r="D24" s="147">
        <v>100</v>
      </c>
      <c r="E24" s="147"/>
      <c r="F24" s="148">
        <v>0</v>
      </c>
      <c r="G24" s="151">
        <v>0</v>
      </c>
      <c r="H24" s="151"/>
      <c r="I24" s="148">
        <v>0</v>
      </c>
      <c r="J24" s="151">
        <v>0</v>
      </c>
      <c r="K24" s="151"/>
      <c r="L24" s="150">
        <v>0</v>
      </c>
      <c r="M24" s="151">
        <v>0</v>
      </c>
      <c r="N24" s="151"/>
      <c r="O24" s="143">
        <v>0</v>
      </c>
      <c r="P24" s="144">
        <v>0</v>
      </c>
    </row>
    <row r="25" spans="1:16" s="19" customFormat="1" ht="20.100000000000001" customHeight="1">
      <c r="A25" s="47" t="s">
        <v>82</v>
      </c>
      <c r="B25" s="164">
        <v>96</v>
      </c>
      <c r="C25" s="164">
        <v>53</v>
      </c>
      <c r="D25" s="147">
        <v>55.208333333333336</v>
      </c>
      <c r="E25" s="147"/>
      <c r="F25" s="148">
        <v>11</v>
      </c>
      <c r="G25" s="151">
        <v>11.458333333333332</v>
      </c>
      <c r="H25" s="151"/>
      <c r="I25" s="148">
        <v>32</v>
      </c>
      <c r="J25" s="151">
        <v>33.333333333333329</v>
      </c>
      <c r="K25" s="151"/>
      <c r="L25" s="150">
        <v>0</v>
      </c>
      <c r="M25" s="151">
        <v>0</v>
      </c>
      <c r="N25" s="151"/>
      <c r="O25" s="143">
        <v>0</v>
      </c>
      <c r="P25" s="144">
        <v>0</v>
      </c>
    </row>
    <row r="26" spans="1:16" ht="20.100000000000001" customHeight="1">
      <c r="A26" s="41" t="s">
        <v>80</v>
      </c>
      <c r="B26" s="164">
        <v>17</v>
      </c>
      <c r="C26" s="164">
        <v>3</v>
      </c>
      <c r="D26" s="147">
        <v>17.647058823529413</v>
      </c>
      <c r="E26" s="147"/>
      <c r="F26" s="148">
        <v>0</v>
      </c>
      <c r="G26" s="151">
        <v>0</v>
      </c>
      <c r="H26" s="151"/>
      <c r="I26" s="148">
        <v>14</v>
      </c>
      <c r="J26" s="151">
        <v>82.35294117647058</v>
      </c>
      <c r="K26" s="151"/>
      <c r="L26" s="150">
        <v>0</v>
      </c>
      <c r="M26" s="151">
        <v>0</v>
      </c>
      <c r="N26" s="151"/>
      <c r="O26" s="143">
        <v>0</v>
      </c>
      <c r="P26" s="144">
        <v>0</v>
      </c>
    </row>
    <row r="27" spans="1:16" s="19" customFormat="1" ht="20.100000000000001" customHeight="1" thickBot="1">
      <c r="A27" s="83" t="s">
        <v>83</v>
      </c>
      <c r="B27" s="159">
        <v>1423</v>
      </c>
      <c r="C27" s="159">
        <v>10</v>
      </c>
      <c r="D27" s="160">
        <v>0.70274068868587491</v>
      </c>
      <c r="E27" s="160"/>
      <c r="F27" s="161">
        <v>1400</v>
      </c>
      <c r="G27" s="162">
        <v>98.383696416022488</v>
      </c>
      <c r="H27" s="162"/>
      <c r="I27" s="161">
        <v>13</v>
      </c>
      <c r="J27" s="162">
        <v>0.91356289529163737</v>
      </c>
      <c r="K27" s="162"/>
      <c r="L27" s="163">
        <v>0</v>
      </c>
      <c r="M27" s="162">
        <v>0</v>
      </c>
      <c r="N27" s="162"/>
      <c r="O27" s="168">
        <v>0</v>
      </c>
      <c r="P27" s="169">
        <v>0</v>
      </c>
    </row>
    <row r="28" spans="1:16" ht="20.100000000000001" customHeight="1" thickTop="1" thickBot="1">
      <c r="A28" s="45" t="s">
        <v>41</v>
      </c>
      <c r="B28" s="157">
        <v>1552</v>
      </c>
      <c r="C28" s="157">
        <v>73</v>
      </c>
      <c r="D28" s="158">
        <v>4.7036082474226806</v>
      </c>
      <c r="E28" s="158"/>
      <c r="F28" s="157">
        <v>1420</v>
      </c>
      <c r="G28" s="158">
        <v>91.494845360824741</v>
      </c>
      <c r="H28" s="158"/>
      <c r="I28" s="157">
        <v>59</v>
      </c>
      <c r="J28" s="158">
        <v>3.8015463917525771</v>
      </c>
      <c r="K28" s="158"/>
      <c r="L28" s="157">
        <v>0</v>
      </c>
      <c r="M28" s="158">
        <v>0</v>
      </c>
      <c r="N28" s="158"/>
      <c r="O28" s="157">
        <v>0</v>
      </c>
      <c r="P28" s="158">
        <v>0</v>
      </c>
    </row>
    <row r="29" spans="1:16" s="86" customFormat="1" ht="20.100000000000001" customHeight="1" thickTop="1" thickBot="1">
      <c r="A29" s="248" t="s">
        <v>42</v>
      </c>
      <c r="B29" s="264">
        <v>5635.9999999999991</v>
      </c>
      <c r="C29" s="264">
        <v>264</v>
      </c>
      <c r="D29" s="269">
        <v>4.6841731724627405</v>
      </c>
      <c r="E29" s="269"/>
      <c r="F29" s="270">
        <v>4360.9999999999991</v>
      </c>
      <c r="G29" s="265">
        <v>77.377572746628815</v>
      </c>
      <c r="H29" s="265"/>
      <c r="I29" s="270">
        <v>336</v>
      </c>
      <c r="J29" s="267">
        <v>5.9616749467707608</v>
      </c>
      <c r="K29" s="267"/>
      <c r="L29" s="266">
        <v>229.99999999999997</v>
      </c>
      <c r="M29" s="267">
        <v>4.0809084457061742</v>
      </c>
      <c r="N29" s="267"/>
      <c r="O29" s="266">
        <v>444.99999999999994</v>
      </c>
      <c r="P29" s="267">
        <v>7.8956706884315127</v>
      </c>
    </row>
    <row r="30" spans="1:16" ht="8.25" customHeight="1" thickTop="1" thickBot="1"/>
    <row r="31" spans="1:16" ht="15.75" customHeight="1">
      <c r="A31" s="305" t="s">
        <v>37</v>
      </c>
      <c r="B31" s="305"/>
      <c r="C31" s="305"/>
      <c r="D31" s="305"/>
      <c r="E31" s="244"/>
      <c r="F31" s="52"/>
      <c r="G31" s="52"/>
      <c r="H31" s="52"/>
      <c r="I31" s="52"/>
      <c r="J31" s="52"/>
      <c r="K31" s="52"/>
      <c r="L31" s="297">
        <v>70</v>
      </c>
      <c r="M31" s="52"/>
      <c r="N31" s="52"/>
      <c r="O31" s="52"/>
      <c r="P31" s="52"/>
    </row>
  </sheetData>
  <mergeCells count="15">
    <mergeCell ref="A31:D31"/>
    <mergeCell ref="A1:P1"/>
    <mergeCell ref="A2:P2"/>
    <mergeCell ref="A3:A5"/>
    <mergeCell ref="B3:B5"/>
    <mergeCell ref="C3:P3"/>
    <mergeCell ref="C4:D4"/>
    <mergeCell ref="F4:G4"/>
    <mergeCell ref="I4:J4"/>
    <mergeCell ref="L4:M4"/>
    <mergeCell ref="O4:P4"/>
    <mergeCell ref="E4:E5"/>
    <mergeCell ref="H4:H5"/>
    <mergeCell ref="K4:K5"/>
    <mergeCell ref="N4:N5"/>
  </mergeCells>
  <printOptions horizontalCentered="1"/>
  <pageMargins left="1.0629921259842521" right="1.0629921259842521" top="0.74803149606299213" bottom="0.35433070866141736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A1:Y31"/>
  <sheetViews>
    <sheetView rightToLeft="1" view="pageBreakPreview" topLeftCell="A10" zoomScaleSheetLayoutView="100" workbookViewId="0">
      <selection activeCell="Q31" sqref="Q31"/>
    </sheetView>
  </sheetViews>
  <sheetFormatPr defaultRowHeight="14.25"/>
  <cols>
    <col min="1" max="1" width="10.625" customWidth="1"/>
    <col min="2" max="4" width="6.625" customWidth="1"/>
    <col min="5" max="5" width="6.625" style="19" customWidth="1"/>
    <col min="6" max="6" width="0.75" style="19" customWidth="1"/>
    <col min="7" max="7" width="6.125" customWidth="1"/>
    <col min="8" max="9" width="6.625" customWidth="1"/>
    <col min="10" max="10" width="6.625" style="19" customWidth="1"/>
    <col min="11" max="11" width="1" style="19" customWidth="1"/>
    <col min="12" max="12" width="5.875" customWidth="1"/>
    <col min="13" max="14" width="6.625" customWidth="1"/>
    <col min="15" max="15" width="6.625" style="19" customWidth="1"/>
    <col min="16" max="16" width="0.625" style="19" customWidth="1"/>
    <col min="17" max="19" width="6.625" customWidth="1"/>
    <col min="20" max="20" width="6.625" style="19" customWidth="1"/>
    <col min="21" max="21" width="0.875" style="19" customWidth="1"/>
    <col min="22" max="22" width="5.5" customWidth="1"/>
    <col min="23" max="24" width="6.625" customWidth="1"/>
    <col min="25" max="25" width="6.625" style="19" customWidth="1"/>
  </cols>
  <sheetData>
    <row r="1" spans="1:25" s="19" customFormat="1" ht="21.75" customHeight="1">
      <c r="A1" s="310" t="s">
        <v>69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</row>
    <row r="2" spans="1:25" s="19" customFormat="1" ht="16.5" customHeight="1" thickBot="1">
      <c r="A2" s="340" t="s">
        <v>50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</row>
    <row r="3" spans="1:25" s="19" customFormat="1" ht="21" customHeight="1" thickTop="1">
      <c r="A3" s="302" t="s">
        <v>7</v>
      </c>
      <c r="B3" s="342" t="s">
        <v>70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</row>
    <row r="4" spans="1:25" s="19" customFormat="1" ht="18" customHeight="1">
      <c r="A4" s="331"/>
      <c r="B4" s="337" t="s">
        <v>29</v>
      </c>
      <c r="C4" s="337"/>
      <c r="D4" s="337"/>
      <c r="E4" s="337"/>
      <c r="F4" s="338"/>
      <c r="G4" s="337" t="s">
        <v>2</v>
      </c>
      <c r="H4" s="337"/>
      <c r="I4" s="337"/>
      <c r="J4" s="337"/>
      <c r="K4" s="338"/>
      <c r="L4" s="337" t="s">
        <v>3</v>
      </c>
      <c r="M4" s="337"/>
      <c r="N4" s="337"/>
      <c r="O4" s="337"/>
      <c r="P4" s="338"/>
      <c r="Q4" s="337" t="s">
        <v>79</v>
      </c>
      <c r="R4" s="337"/>
      <c r="S4" s="337"/>
      <c r="T4" s="337"/>
      <c r="U4" s="338"/>
      <c r="V4" s="337" t="s">
        <v>72</v>
      </c>
      <c r="W4" s="337"/>
      <c r="X4" s="337"/>
      <c r="Y4" s="337"/>
    </row>
    <row r="5" spans="1:25" s="19" customFormat="1" ht="28.5" customHeight="1">
      <c r="A5" s="303"/>
      <c r="B5" s="250" t="s">
        <v>5</v>
      </c>
      <c r="C5" s="250" t="s">
        <v>30</v>
      </c>
      <c r="D5" s="250" t="s">
        <v>6</v>
      </c>
      <c r="E5" s="250" t="s">
        <v>68</v>
      </c>
      <c r="F5" s="339"/>
      <c r="G5" s="250" t="s">
        <v>5</v>
      </c>
      <c r="H5" s="250" t="s">
        <v>30</v>
      </c>
      <c r="I5" s="250" t="s">
        <v>6</v>
      </c>
      <c r="J5" s="250" t="s">
        <v>68</v>
      </c>
      <c r="K5" s="339"/>
      <c r="L5" s="250" t="s">
        <v>5</v>
      </c>
      <c r="M5" s="250" t="s">
        <v>30</v>
      </c>
      <c r="N5" s="250" t="s">
        <v>6</v>
      </c>
      <c r="O5" s="250" t="s">
        <v>68</v>
      </c>
      <c r="P5" s="339"/>
      <c r="Q5" s="250" t="s">
        <v>5</v>
      </c>
      <c r="R5" s="250" t="s">
        <v>30</v>
      </c>
      <c r="S5" s="250" t="s">
        <v>6</v>
      </c>
      <c r="T5" s="250" t="s">
        <v>68</v>
      </c>
      <c r="U5" s="339"/>
      <c r="V5" s="250" t="s">
        <v>5</v>
      </c>
      <c r="W5" s="250" t="s">
        <v>30</v>
      </c>
      <c r="X5" s="250" t="s">
        <v>6</v>
      </c>
      <c r="Y5" s="250" t="s">
        <v>68</v>
      </c>
    </row>
    <row r="6" spans="1:25" s="7" customFormat="1" ht="20.100000000000001" customHeight="1">
      <c r="A6" s="41" t="s">
        <v>8</v>
      </c>
      <c r="B6" s="190">
        <v>2</v>
      </c>
      <c r="C6" s="190">
        <v>0</v>
      </c>
      <c r="D6" s="190">
        <v>1</v>
      </c>
      <c r="E6" s="190">
        <v>3</v>
      </c>
      <c r="F6" s="190"/>
      <c r="G6" s="191">
        <v>8</v>
      </c>
      <c r="H6" s="191">
        <v>0</v>
      </c>
      <c r="I6" s="192">
        <v>1</v>
      </c>
      <c r="J6" s="192">
        <v>9</v>
      </c>
      <c r="K6" s="192"/>
      <c r="L6" s="193">
        <v>168</v>
      </c>
      <c r="M6" s="193">
        <v>58</v>
      </c>
      <c r="N6" s="194">
        <v>4</v>
      </c>
      <c r="O6" s="194">
        <v>230</v>
      </c>
      <c r="P6" s="194"/>
      <c r="Q6" s="194">
        <v>5</v>
      </c>
      <c r="R6" s="194">
        <v>0</v>
      </c>
      <c r="S6" s="194">
        <v>2</v>
      </c>
      <c r="T6" s="194">
        <v>7</v>
      </c>
      <c r="U6" s="194"/>
      <c r="V6" s="194">
        <v>0</v>
      </c>
      <c r="W6" s="194">
        <v>0</v>
      </c>
      <c r="X6" s="194">
        <v>4</v>
      </c>
      <c r="Y6" s="195">
        <v>4</v>
      </c>
    </row>
    <row r="7" spans="1:25" s="7" customFormat="1" ht="20.100000000000001" customHeight="1">
      <c r="A7" s="42" t="s">
        <v>9</v>
      </c>
      <c r="B7" s="190">
        <v>25</v>
      </c>
      <c r="C7" s="190">
        <v>0</v>
      </c>
      <c r="D7" s="190">
        <v>0</v>
      </c>
      <c r="E7" s="190">
        <v>25</v>
      </c>
      <c r="F7" s="190"/>
      <c r="G7" s="191">
        <v>154</v>
      </c>
      <c r="H7" s="191">
        <v>0</v>
      </c>
      <c r="I7" s="192">
        <v>11</v>
      </c>
      <c r="J7" s="192">
        <v>165</v>
      </c>
      <c r="K7" s="192"/>
      <c r="L7" s="193">
        <v>0</v>
      </c>
      <c r="M7" s="193">
        <v>0</v>
      </c>
      <c r="N7" s="194">
        <v>0</v>
      </c>
      <c r="O7" s="194">
        <v>0</v>
      </c>
      <c r="P7" s="194"/>
      <c r="Q7" s="194">
        <v>36</v>
      </c>
      <c r="R7" s="194">
        <v>0</v>
      </c>
      <c r="S7" s="194">
        <v>0</v>
      </c>
      <c r="T7" s="194">
        <v>36</v>
      </c>
      <c r="U7" s="194"/>
      <c r="V7" s="194">
        <v>71</v>
      </c>
      <c r="W7" s="194">
        <v>0</v>
      </c>
      <c r="X7" s="194">
        <v>0</v>
      </c>
      <c r="Y7" s="194">
        <v>71</v>
      </c>
    </row>
    <row r="8" spans="1:25" s="7" customFormat="1" ht="20.100000000000001" customHeight="1">
      <c r="A8" s="41" t="s">
        <v>61</v>
      </c>
      <c r="B8" s="190">
        <v>12</v>
      </c>
      <c r="C8" s="190">
        <v>0</v>
      </c>
      <c r="D8" s="190">
        <v>0</v>
      </c>
      <c r="E8" s="190">
        <v>12</v>
      </c>
      <c r="F8" s="190"/>
      <c r="G8" s="191">
        <v>112</v>
      </c>
      <c r="H8" s="191">
        <v>0</v>
      </c>
      <c r="I8" s="192">
        <v>0</v>
      </c>
      <c r="J8" s="192">
        <v>112</v>
      </c>
      <c r="K8" s="192"/>
      <c r="L8" s="193">
        <v>0</v>
      </c>
      <c r="M8" s="193">
        <v>0</v>
      </c>
      <c r="N8" s="194">
        <v>0</v>
      </c>
      <c r="O8" s="194">
        <v>0</v>
      </c>
      <c r="P8" s="194"/>
      <c r="Q8" s="194">
        <v>0</v>
      </c>
      <c r="R8" s="194">
        <v>0</v>
      </c>
      <c r="S8" s="194">
        <v>0</v>
      </c>
      <c r="T8" s="194">
        <v>0</v>
      </c>
      <c r="U8" s="194"/>
      <c r="V8" s="194">
        <v>0</v>
      </c>
      <c r="W8" s="194">
        <v>0</v>
      </c>
      <c r="X8" s="194">
        <v>0</v>
      </c>
      <c r="Y8" s="194">
        <v>0</v>
      </c>
    </row>
    <row r="9" spans="1:25" s="7" customFormat="1" ht="20.100000000000001" customHeight="1">
      <c r="A9" s="41" t="s">
        <v>60</v>
      </c>
      <c r="B9" s="190">
        <v>11</v>
      </c>
      <c r="C9" s="190">
        <v>0</v>
      </c>
      <c r="D9" s="190">
        <v>0</v>
      </c>
      <c r="E9" s="190">
        <v>11</v>
      </c>
      <c r="F9" s="190"/>
      <c r="G9" s="191">
        <v>294</v>
      </c>
      <c r="H9" s="191">
        <v>0</v>
      </c>
      <c r="I9" s="192">
        <v>0</v>
      </c>
      <c r="J9" s="192">
        <v>294</v>
      </c>
      <c r="K9" s="192"/>
      <c r="L9" s="193">
        <v>0</v>
      </c>
      <c r="M9" s="193">
        <v>0</v>
      </c>
      <c r="N9" s="194">
        <v>0</v>
      </c>
      <c r="O9" s="194">
        <v>0</v>
      </c>
      <c r="P9" s="194"/>
      <c r="Q9" s="194">
        <v>0</v>
      </c>
      <c r="R9" s="194">
        <v>0</v>
      </c>
      <c r="S9" s="194">
        <v>0</v>
      </c>
      <c r="T9" s="194">
        <v>0</v>
      </c>
      <c r="U9" s="194"/>
      <c r="V9" s="194">
        <v>36</v>
      </c>
      <c r="W9" s="194">
        <v>0</v>
      </c>
      <c r="X9" s="194">
        <v>0</v>
      </c>
      <c r="Y9" s="194">
        <v>36</v>
      </c>
    </row>
    <row r="10" spans="1:25" s="7" customFormat="1" ht="20.100000000000001" customHeight="1">
      <c r="A10" s="41" t="s">
        <v>10</v>
      </c>
      <c r="B10" s="190">
        <v>18</v>
      </c>
      <c r="C10" s="190">
        <v>0</v>
      </c>
      <c r="D10" s="190">
        <v>0</v>
      </c>
      <c r="E10" s="190">
        <v>18</v>
      </c>
      <c r="F10" s="190"/>
      <c r="G10" s="191">
        <v>0</v>
      </c>
      <c r="H10" s="191">
        <v>323</v>
      </c>
      <c r="I10" s="192">
        <v>15</v>
      </c>
      <c r="J10" s="192">
        <v>338</v>
      </c>
      <c r="K10" s="192"/>
      <c r="L10" s="193">
        <v>0</v>
      </c>
      <c r="M10" s="193">
        <v>0</v>
      </c>
      <c r="N10" s="194">
        <v>0</v>
      </c>
      <c r="O10" s="194">
        <v>0</v>
      </c>
      <c r="P10" s="194"/>
      <c r="Q10" s="194">
        <v>0</v>
      </c>
      <c r="R10" s="194">
        <v>0</v>
      </c>
      <c r="S10" s="194">
        <v>0</v>
      </c>
      <c r="T10" s="194">
        <v>0</v>
      </c>
      <c r="U10" s="194"/>
      <c r="V10" s="194">
        <v>0</v>
      </c>
      <c r="W10" s="194">
        <v>40</v>
      </c>
      <c r="X10" s="194">
        <v>7</v>
      </c>
      <c r="Y10" s="194">
        <v>47</v>
      </c>
    </row>
    <row r="11" spans="1:25" s="7" customFormat="1" ht="20.100000000000001" customHeight="1">
      <c r="A11" s="41" t="s">
        <v>11</v>
      </c>
      <c r="B11" s="190">
        <v>5</v>
      </c>
      <c r="C11" s="190">
        <v>2</v>
      </c>
      <c r="D11" s="196">
        <v>0</v>
      </c>
      <c r="E11" s="196">
        <v>7</v>
      </c>
      <c r="F11" s="196"/>
      <c r="G11" s="191">
        <v>101</v>
      </c>
      <c r="H11" s="191">
        <v>0</v>
      </c>
      <c r="I11" s="192">
        <v>0</v>
      </c>
      <c r="J11" s="192">
        <v>101</v>
      </c>
      <c r="K11" s="192"/>
      <c r="L11" s="193">
        <v>0</v>
      </c>
      <c r="M11" s="193">
        <v>0</v>
      </c>
      <c r="N11" s="194">
        <v>0</v>
      </c>
      <c r="O11" s="194">
        <v>0</v>
      </c>
      <c r="P11" s="194"/>
      <c r="Q11" s="194">
        <v>5</v>
      </c>
      <c r="R11" s="194">
        <v>0</v>
      </c>
      <c r="S11" s="194">
        <v>0</v>
      </c>
      <c r="T11" s="194">
        <v>5</v>
      </c>
      <c r="U11" s="194"/>
      <c r="V11" s="194">
        <v>7</v>
      </c>
      <c r="W11" s="194">
        <v>0</v>
      </c>
      <c r="X11" s="194">
        <v>8</v>
      </c>
      <c r="Y11" s="194">
        <v>15</v>
      </c>
    </row>
    <row r="12" spans="1:25" s="11" customFormat="1" ht="20.100000000000001" customHeight="1">
      <c r="A12" s="41" t="s">
        <v>12</v>
      </c>
      <c r="B12" s="190">
        <v>15</v>
      </c>
      <c r="C12" s="190">
        <v>0</v>
      </c>
      <c r="D12" s="190">
        <v>6</v>
      </c>
      <c r="E12" s="190">
        <v>21</v>
      </c>
      <c r="F12" s="190"/>
      <c r="G12" s="191">
        <v>232</v>
      </c>
      <c r="H12" s="191">
        <v>0</v>
      </c>
      <c r="I12" s="192">
        <v>47</v>
      </c>
      <c r="J12" s="192">
        <v>279</v>
      </c>
      <c r="K12" s="192"/>
      <c r="L12" s="193">
        <v>0</v>
      </c>
      <c r="M12" s="193">
        <v>0</v>
      </c>
      <c r="N12" s="194">
        <v>0</v>
      </c>
      <c r="O12" s="194">
        <v>0</v>
      </c>
      <c r="P12" s="194"/>
      <c r="Q12" s="194">
        <v>20</v>
      </c>
      <c r="R12" s="194">
        <v>0</v>
      </c>
      <c r="S12" s="194">
        <v>4</v>
      </c>
      <c r="T12" s="194">
        <v>24</v>
      </c>
      <c r="U12" s="194"/>
      <c r="V12" s="194">
        <v>14</v>
      </c>
      <c r="W12" s="194">
        <v>0</v>
      </c>
      <c r="X12" s="194">
        <v>17</v>
      </c>
      <c r="Y12" s="194">
        <v>31</v>
      </c>
    </row>
    <row r="13" spans="1:25" s="11" customFormat="1" ht="20.100000000000001" customHeight="1">
      <c r="A13" s="43" t="s">
        <v>13</v>
      </c>
      <c r="B13" s="196">
        <v>8</v>
      </c>
      <c r="C13" s="196">
        <v>2</v>
      </c>
      <c r="D13" s="196">
        <v>12</v>
      </c>
      <c r="E13" s="196">
        <v>22</v>
      </c>
      <c r="F13" s="196"/>
      <c r="G13" s="191">
        <v>62</v>
      </c>
      <c r="H13" s="191">
        <v>89</v>
      </c>
      <c r="I13" s="192">
        <v>102</v>
      </c>
      <c r="J13" s="192">
        <v>253</v>
      </c>
      <c r="K13" s="192"/>
      <c r="L13" s="193">
        <v>0</v>
      </c>
      <c r="M13" s="193">
        <v>6</v>
      </c>
      <c r="N13" s="194">
        <v>4</v>
      </c>
      <c r="O13" s="194">
        <v>10</v>
      </c>
      <c r="P13" s="194"/>
      <c r="Q13" s="194">
        <v>0</v>
      </c>
      <c r="R13" s="194">
        <v>0</v>
      </c>
      <c r="S13" s="194">
        <v>4</v>
      </c>
      <c r="T13" s="194">
        <v>4</v>
      </c>
      <c r="U13" s="194"/>
      <c r="V13" s="194">
        <v>4</v>
      </c>
      <c r="W13" s="194">
        <v>0</v>
      </c>
      <c r="X13" s="194">
        <v>48</v>
      </c>
      <c r="Y13" s="194">
        <v>52</v>
      </c>
    </row>
    <row r="14" spans="1:25" s="11" customFormat="1" ht="20.100000000000001" customHeight="1">
      <c r="A14" s="43" t="s">
        <v>25</v>
      </c>
      <c r="B14" s="196">
        <v>5</v>
      </c>
      <c r="C14" s="196">
        <v>2</v>
      </c>
      <c r="D14" s="196">
        <v>1</v>
      </c>
      <c r="E14" s="196">
        <v>8</v>
      </c>
      <c r="F14" s="196"/>
      <c r="G14" s="191">
        <v>115</v>
      </c>
      <c r="H14" s="191">
        <v>0</v>
      </c>
      <c r="I14" s="192">
        <v>2</v>
      </c>
      <c r="J14" s="192">
        <v>117</v>
      </c>
      <c r="K14" s="192"/>
      <c r="L14" s="193">
        <v>1</v>
      </c>
      <c r="M14" s="193">
        <v>0</v>
      </c>
      <c r="N14" s="194">
        <v>0</v>
      </c>
      <c r="O14" s="194">
        <v>1</v>
      </c>
      <c r="P14" s="194"/>
      <c r="Q14" s="194">
        <v>8</v>
      </c>
      <c r="R14" s="194">
        <v>0</v>
      </c>
      <c r="S14" s="194">
        <v>0</v>
      </c>
      <c r="T14" s="194">
        <v>8</v>
      </c>
      <c r="U14" s="194"/>
      <c r="V14" s="194">
        <v>23</v>
      </c>
      <c r="W14" s="194">
        <v>0</v>
      </c>
      <c r="X14" s="194">
        <v>22</v>
      </c>
      <c r="Y14" s="194">
        <v>45</v>
      </c>
    </row>
    <row r="15" spans="1:25" s="11" customFormat="1" ht="20.100000000000001" customHeight="1">
      <c r="A15" s="43" t="s">
        <v>14</v>
      </c>
      <c r="B15" s="196">
        <v>16</v>
      </c>
      <c r="C15" s="196">
        <v>0</v>
      </c>
      <c r="D15" s="196">
        <v>1</v>
      </c>
      <c r="E15" s="196">
        <v>17</v>
      </c>
      <c r="F15" s="196"/>
      <c r="G15" s="191">
        <v>280</v>
      </c>
      <c r="H15" s="191">
        <v>0</v>
      </c>
      <c r="I15" s="192">
        <v>15</v>
      </c>
      <c r="J15" s="192">
        <v>295</v>
      </c>
      <c r="K15" s="192"/>
      <c r="L15" s="193">
        <v>17</v>
      </c>
      <c r="M15" s="193">
        <v>0</v>
      </c>
      <c r="N15" s="194">
        <v>15</v>
      </c>
      <c r="O15" s="194">
        <v>32</v>
      </c>
      <c r="P15" s="194"/>
      <c r="Q15" s="194">
        <v>3</v>
      </c>
      <c r="R15" s="194">
        <v>0</v>
      </c>
      <c r="S15" s="194">
        <v>25</v>
      </c>
      <c r="T15" s="194">
        <v>28</v>
      </c>
      <c r="U15" s="194"/>
      <c r="V15" s="194">
        <v>0</v>
      </c>
      <c r="W15" s="194">
        <v>0</v>
      </c>
      <c r="X15" s="194">
        <v>0</v>
      </c>
      <c r="Y15" s="194">
        <v>0</v>
      </c>
    </row>
    <row r="16" spans="1:25" s="11" customFormat="1" ht="20.100000000000001" customHeight="1">
      <c r="A16" s="43" t="s">
        <v>26</v>
      </c>
      <c r="B16" s="196">
        <v>5</v>
      </c>
      <c r="C16" s="196">
        <v>0</v>
      </c>
      <c r="D16" s="196">
        <v>0</v>
      </c>
      <c r="E16" s="196">
        <v>5</v>
      </c>
      <c r="F16" s="196"/>
      <c r="G16" s="191">
        <v>94</v>
      </c>
      <c r="H16" s="191">
        <v>0</v>
      </c>
      <c r="I16" s="192">
        <v>8</v>
      </c>
      <c r="J16" s="192">
        <v>102</v>
      </c>
      <c r="K16" s="192"/>
      <c r="L16" s="193">
        <v>4</v>
      </c>
      <c r="M16" s="193">
        <v>0</v>
      </c>
      <c r="N16" s="194">
        <v>0</v>
      </c>
      <c r="O16" s="194">
        <v>4</v>
      </c>
      <c r="P16" s="194"/>
      <c r="Q16" s="194">
        <v>20</v>
      </c>
      <c r="R16" s="194">
        <v>16</v>
      </c>
      <c r="S16" s="194">
        <v>5</v>
      </c>
      <c r="T16" s="194">
        <v>41</v>
      </c>
      <c r="U16" s="194"/>
      <c r="V16" s="194">
        <v>3</v>
      </c>
      <c r="W16" s="194">
        <v>7</v>
      </c>
      <c r="X16" s="194">
        <v>21</v>
      </c>
      <c r="Y16" s="194">
        <v>31</v>
      </c>
    </row>
    <row r="17" spans="1:25" s="11" customFormat="1" ht="20.100000000000001" customHeight="1">
      <c r="A17" s="43" t="s">
        <v>15</v>
      </c>
      <c r="B17" s="196">
        <v>14</v>
      </c>
      <c r="C17" s="196">
        <v>2</v>
      </c>
      <c r="D17" s="196">
        <v>2</v>
      </c>
      <c r="E17" s="196">
        <v>18</v>
      </c>
      <c r="F17" s="196"/>
      <c r="G17" s="191">
        <v>147</v>
      </c>
      <c r="H17" s="191">
        <v>6</v>
      </c>
      <c r="I17" s="192">
        <v>32</v>
      </c>
      <c r="J17" s="192">
        <v>185</v>
      </c>
      <c r="K17" s="192"/>
      <c r="L17" s="193">
        <v>0</v>
      </c>
      <c r="M17" s="193">
        <v>0</v>
      </c>
      <c r="N17" s="194">
        <v>0</v>
      </c>
      <c r="O17" s="194">
        <v>0</v>
      </c>
      <c r="P17" s="194"/>
      <c r="Q17" s="194">
        <v>33</v>
      </c>
      <c r="R17" s="194">
        <v>0</v>
      </c>
      <c r="S17" s="194">
        <v>25</v>
      </c>
      <c r="T17" s="194">
        <v>58</v>
      </c>
      <c r="U17" s="194"/>
      <c r="V17" s="194">
        <v>50</v>
      </c>
      <c r="W17" s="194">
        <v>0</v>
      </c>
      <c r="X17" s="194">
        <v>14</v>
      </c>
      <c r="Y17" s="194">
        <v>64</v>
      </c>
    </row>
    <row r="18" spans="1:25" s="11" customFormat="1" ht="20.100000000000001" customHeight="1">
      <c r="A18" s="43" t="s">
        <v>16</v>
      </c>
      <c r="B18" s="196">
        <v>13</v>
      </c>
      <c r="C18" s="196">
        <v>0</v>
      </c>
      <c r="D18" s="196">
        <v>2</v>
      </c>
      <c r="E18" s="196">
        <v>15</v>
      </c>
      <c r="F18" s="196"/>
      <c r="G18" s="191">
        <v>313</v>
      </c>
      <c r="H18" s="191">
        <v>0</v>
      </c>
      <c r="I18" s="192">
        <v>36</v>
      </c>
      <c r="J18" s="192">
        <v>349</v>
      </c>
      <c r="K18" s="192"/>
      <c r="L18" s="193">
        <v>0</v>
      </c>
      <c r="M18" s="193">
        <v>0</v>
      </c>
      <c r="N18" s="194">
        <v>0</v>
      </c>
      <c r="O18" s="194">
        <v>0</v>
      </c>
      <c r="P18" s="194"/>
      <c r="Q18" s="194">
        <v>7</v>
      </c>
      <c r="R18" s="194">
        <v>0</v>
      </c>
      <c r="S18" s="194">
        <v>5</v>
      </c>
      <c r="T18" s="194">
        <v>12</v>
      </c>
      <c r="U18" s="194"/>
      <c r="V18" s="194">
        <v>22</v>
      </c>
      <c r="W18" s="194">
        <v>0</v>
      </c>
      <c r="X18" s="194">
        <v>0</v>
      </c>
      <c r="Y18" s="194">
        <v>22</v>
      </c>
    </row>
    <row r="19" spans="1:25" s="11" customFormat="1" ht="20.100000000000001" customHeight="1" thickBot="1">
      <c r="A19" s="43" t="s">
        <v>17</v>
      </c>
      <c r="B19" s="196">
        <v>9</v>
      </c>
      <c r="C19" s="196">
        <v>0</v>
      </c>
      <c r="D19" s="196">
        <v>0</v>
      </c>
      <c r="E19" s="196">
        <v>9</v>
      </c>
      <c r="F19" s="196"/>
      <c r="G19" s="191">
        <v>342</v>
      </c>
      <c r="H19" s="191">
        <v>0</v>
      </c>
      <c r="I19" s="191">
        <v>0</v>
      </c>
      <c r="J19" s="191">
        <v>342</v>
      </c>
      <c r="K19" s="191"/>
      <c r="L19" s="193">
        <v>0</v>
      </c>
      <c r="M19" s="193">
        <v>0</v>
      </c>
      <c r="N19" s="193">
        <v>0</v>
      </c>
      <c r="O19" s="193">
        <v>0</v>
      </c>
      <c r="P19" s="193"/>
      <c r="Q19" s="194">
        <v>7</v>
      </c>
      <c r="R19" s="194">
        <v>0</v>
      </c>
      <c r="S19" s="194">
        <v>0</v>
      </c>
      <c r="T19" s="194">
        <v>7</v>
      </c>
      <c r="U19" s="194"/>
      <c r="V19" s="194">
        <v>13</v>
      </c>
      <c r="W19" s="194">
        <v>0</v>
      </c>
      <c r="X19" s="194">
        <v>14</v>
      </c>
      <c r="Y19" s="195">
        <v>27</v>
      </c>
    </row>
    <row r="20" spans="1:25" s="7" customFormat="1" ht="20.100000000000001" customHeight="1" thickTop="1" thickBot="1">
      <c r="A20" s="45" t="s">
        <v>41</v>
      </c>
      <c r="B20" s="197">
        <v>158</v>
      </c>
      <c r="C20" s="197">
        <v>8</v>
      </c>
      <c r="D20" s="197">
        <v>25</v>
      </c>
      <c r="E20" s="197">
        <v>191</v>
      </c>
      <c r="F20" s="197"/>
      <c r="G20" s="197">
        <v>2254</v>
      </c>
      <c r="H20" s="197">
        <v>418</v>
      </c>
      <c r="I20" s="197">
        <v>269</v>
      </c>
      <c r="J20" s="197">
        <v>2941</v>
      </c>
      <c r="K20" s="197"/>
      <c r="L20" s="115">
        <v>190</v>
      </c>
      <c r="M20" s="115">
        <v>64</v>
      </c>
      <c r="N20" s="115">
        <v>23</v>
      </c>
      <c r="O20" s="115">
        <v>277</v>
      </c>
      <c r="P20" s="115"/>
      <c r="Q20" s="115">
        <v>144</v>
      </c>
      <c r="R20" s="115">
        <v>16</v>
      </c>
      <c r="S20" s="115">
        <v>70</v>
      </c>
      <c r="T20" s="115">
        <v>230</v>
      </c>
      <c r="U20" s="115"/>
      <c r="V20" s="115">
        <v>243</v>
      </c>
      <c r="W20" s="115">
        <v>47</v>
      </c>
      <c r="X20" s="115">
        <v>155</v>
      </c>
      <c r="Y20" s="115">
        <v>445</v>
      </c>
    </row>
    <row r="21" spans="1:25" s="7" customFormat="1" ht="20.100000000000001" customHeight="1" thickTop="1" thickBot="1">
      <c r="A21" s="248" t="s">
        <v>32</v>
      </c>
      <c r="B21" s="271"/>
      <c r="C21" s="271"/>
      <c r="D21" s="271"/>
      <c r="E21" s="271"/>
      <c r="F21" s="271"/>
      <c r="G21" s="272"/>
      <c r="H21" s="272"/>
      <c r="I21" s="272"/>
      <c r="J21" s="272"/>
      <c r="K21" s="272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</row>
    <row r="22" spans="1:25" s="7" customFormat="1" ht="20.100000000000001" customHeight="1" thickTop="1">
      <c r="A22" s="46" t="s">
        <v>85</v>
      </c>
      <c r="B22" s="198">
        <v>3</v>
      </c>
      <c r="C22" s="198">
        <v>0</v>
      </c>
      <c r="D22" s="198">
        <v>0</v>
      </c>
      <c r="E22" s="198">
        <v>3</v>
      </c>
      <c r="F22" s="198"/>
      <c r="G22" s="199">
        <v>1</v>
      </c>
      <c r="H22" s="199">
        <v>0</v>
      </c>
      <c r="I22" s="199">
        <v>0</v>
      </c>
      <c r="J22" s="199">
        <v>1</v>
      </c>
      <c r="K22" s="199"/>
      <c r="L22" s="133">
        <v>0</v>
      </c>
      <c r="M22" s="133">
        <v>0</v>
      </c>
      <c r="N22" s="133">
        <v>0</v>
      </c>
      <c r="O22" s="133">
        <v>0</v>
      </c>
      <c r="P22" s="133"/>
      <c r="Q22" s="134">
        <v>0</v>
      </c>
      <c r="R22" s="134">
        <v>0</v>
      </c>
      <c r="S22" s="134">
        <v>0</v>
      </c>
      <c r="T22" s="134">
        <v>0</v>
      </c>
      <c r="U22" s="134"/>
      <c r="V22" s="134">
        <v>0</v>
      </c>
      <c r="W22" s="134">
        <v>0</v>
      </c>
      <c r="X22" s="134">
        <v>0</v>
      </c>
      <c r="Y22" s="134">
        <v>0</v>
      </c>
    </row>
    <row r="23" spans="1:25" s="7" customFormat="1" ht="20.100000000000001" customHeight="1">
      <c r="A23" s="47" t="s">
        <v>84</v>
      </c>
      <c r="B23" s="200">
        <v>2</v>
      </c>
      <c r="C23" s="200">
        <v>0</v>
      </c>
      <c r="D23" s="200">
        <v>0</v>
      </c>
      <c r="E23" s="200">
        <v>2</v>
      </c>
      <c r="F23" s="200"/>
      <c r="G23" s="191">
        <v>7</v>
      </c>
      <c r="H23" s="191">
        <v>0</v>
      </c>
      <c r="I23" s="191">
        <v>1</v>
      </c>
      <c r="J23" s="191">
        <v>8</v>
      </c>
      <c r="K23" s="191"/>
      <c r="L23" s="127">
        <v>0</v>
      </c>
      <c r="M23" s="127">
        <v>0</v>
      </c>
      <c r="N23" s="127">
        <v>0</v>
      </c>
      <c r="O23" s="127">
        <v>0</v>
      </c>
      <c r="P23" s="127"/>
      <c r="Q23" s="128">
        <v>0</v>
      </c>
      <c r="R23" s="128">
        <v>0</v>
      </c>
      <c r="S23" s="128">
        <v>0</v>
      </c>
      <c r="T23" s="128">
        <v>0</v>
      </c>
      <c r="U23" s="128"/>
      <c r="V23" s="128">
        <v>0</v>
      </c>
      <c r="W23" s="128">
        <v>0</v>
      </c>
      <c r="X23" s="128">
        <v>0</v>
      </c>
      <c r="Y23" s="128">
        <v>0</v>
      </c>
    </row>
    <row r="24" spans="1:25" s="7" customFormat="1" ht="20.100000000000001" customHeight="1">
      <c r="A24" s="47" t="s">
        <v>81</v>
      </c>
      <c r="B24" s="200">
        <v>2</v>
      </c>
      <c r="C24" s="200">
        <v>0</v>
      </c>
      <c r="D24" s="200">
        <v>0</v>
      </c>
      <c r="E24" s="200">
        <v>2</v>
      </c>
      <c r="F24" s="200"/>
      <c r="G24" s="191">
        <v>0</v>
      </c>
      <c r="H24" s="191">
        <v>0</v>
      </c>
      <c r="I24" s="191">
        <v>0</v>
      </c>
      <c r="J24" s="191">
        <v>0</v>
      </c>
      <c r="K24" s="191"/>
      <c r="L24" s="127">
        <v>0</v>
      </c>
      <c r="M24" s="127">
        <v>0</v>
      </c>
      <c r="N24" s="127">
        <v>0</v>
      </c>
      <c r="O24" s="127">
        <v>0</v>
      </c>
      <c r="P24" s="127"/>
      <c r="Q24" s="128">
        <v>0</v>
      </c>
      <c r="R24" s="128">
        <v>0</v>
      </c>
      <c r="S24" s="128">
        <v>0</v>
      </c>
      <c r="T24" s="128">
        <v>0</v>
      </c>
      <c r="U24" s="128"/>
      <c r="V24" s="128">
        <v>0</v>
      </c>
      <c r="W24" s="128">
        <v>0</v>
      </c>
      <c r="X24" s="128">
        <v>0</v>
      </c>
      <c r="Y24" s="128">
        <v>0</v>
      </c>
    </row>
    <row r="25" spans="1:25" s="7" customFormat="1" ht="20.100000000000001" customHeight="1">
      <c r="A25" s="47" t="s">
        <v>82</v>
      </c>
      <c r="B25" s="200">
        <v>51</v>
      </c>
      <c r="C25" s="200">
        <v>0</v>
      </c>
      <c r="D25" s="200">
        <v>2</v>
      </c>
      <c r="E25" s="200">
        <v>53</v>
      </c>
      <c r="F25" s="200"/>
      <c r="G25" s="191">
        <v>11</v>
      </c>
      <c r="H25" s="191">
        <v>0</v>
      </c>
      <c r="I25" s="191">
        <v>0</v>
      </c>
      <c r="J25" s="191">
        <v>11</v>
      </c>
      <c r="K25" s="191"/>
      <c r="L25" s="127">
        <v>30</v>
      </c>
      <c r="M25" s="127">
        <v>2</v>
      </c>
      <c r="N25" s="127">
        <v>0</v>
      </c>
      <c r="O25" s="127">
        <v>32</v>
      </c>
      <c r="P25" s="127"/>
      <c r="Q25" s="128">
        <v>0</v>
      </c>
      <c r="R25" s="128">
        <v>0</v>
      </c>
      <c r="S25" s="128">
        <v>0</v>
      </c>
      <c r="T25" s="128">
        <v>0</v>
      </c>
      <c r="U25" s="128"/>
      <c r="V25" s="128">
        <v>0</v>
      </c>
      <c r="W25" s="128">
        <v>0</v>
      </c>
      <c r="X25" s="128">
        <v>0</v>
      </c>
      <c r="Y25" s="128">
        <v>0</v>
      </c>
    </row>
    <row r="26" spans="1:25" s="7" customFormat="1" ht="20.100000000000001" customHeight="1">
      <c r="A26" s="41" t="s">
        <v>80</v>
      </c>
      <c r="B26" s="200">
        <v>3</v>
      </c>
      <c r="C26" s="200">
        <v>0</v>
      </c>
      <c r="D26" s="200">
        <v>0</v>
      </c>
      <c r="E26" s="200">
        <v>3</v>
      </c>
      <c r="F26" s="200"/>
      <c r="G26" s="191">
        <v>0</v>
      </c>
      <c r="H26" s="191">
        <v>0</v>
      </c>
      <c r="I26" s="191">
        <v>0</v>
      </c>
      <c r="J26" s="191">
        <v>0</v>
      </c>
      <c r="K26" s="191"/>
      <c r="L26" s="127">
        <v>14</v>
      </c>
      <c r="M26" s="127">
        <v>0</v>
      </c>
      <c r="N26" s="127">
        <v>0</v>
      </c>
      <c r="O26" s="127">
        <v>14</v>
      </c>
      <c r="P26" s="127"/>
      <c r="Q26" s="128">
        <v>0</v>
      </c>
      <c r="R26" s="128">
        <v>0</v>
      </c>
      <c r="S26" s="128">
        <v>0</v>
      </c>
      <c r="T26" s="128">
        <v>0</v>
      </c>
      <c r="U26" s="128"/>
      <c r="V26" s="128">
        <v>0</v>
      </c>
      <c r="W26" s="128">
        <v>0</v>
      </c>
      <c r="X26" s="128">
        <v>0</v>
      </c>
      <c r="Y26" s="128">
        <v>0</v>
      </c>
    </row>
    <row r="27" spans="1:25" s="7" customFormat="1" ht="20.100000000000001" customHeight="1" thickBot="1">
      <c r="A27" s="83" t="s">
        <v>83</v>
      </c>
      <c r="B27" s="198">
        <v>7</v>
      </c>
      <c r="C27" s="198">
        <v>1</v>
      </c>
      <c r="D27" s="198">
        <v>2</v>
      </c>
      <c r="E27" s="198">
        <v>10</v>
      </c>
      <c r="F27" s="198"/>
      <c r="G27" s="199">
        <v>1300</v>
      </c>
      <c r="H27" s="199">
        <v>70</v>
      </c>
      <c r="I27" s="199">
        <v>30</v>
      </c>
      <c r="J27" s="199">
        <v>1400</v>
      </c>
      <c r="K27" s="199"/>
      <c r="L27" s="133">
        <v>13</v>
      </c>
      <c r="M27" s="133">
        <v>0</v>
      </c>
      <c r="N27" s="133">
        <v>0</v>
      </c>
      <c r="O27" s="133">
        <v>13</v>
      </c>
      <c r="P27" s="133"/>
      <c r="Q27" s="135">
        <v>0</v>
      </c>
      <c r="R27" s="135">
        <v>0</v>
      </c>
      <c r="S27" s="135">
        <v>0</v>
      </c>
      <c r="T27" s="135">
        <v>0</v>
      </c>
      <c r="U27" s="135"/>
      <c r="V27" s="135">
        <v>0</v>
      </c>
      <c r="W27" s="135">
        <v>0</v>
      </c>
      <c r="X27" s="135">
        <v>0</v>
      </c>
      <c r="Y27" s="135">
        <v>0</v>
      </c>
    </row>
    <row r="28" spans="1:25" s="7" customFormat="1" ht="20.100000000000001" customHeight="1" thickTop="1" thickBot="1">
      <c r="A28" s="45" t="s">
        <v>41</v>
      </c>
      <c r="B28" s="197">
        <v>68</v>
      </c>
      <c r="C28" s="197">
        <v>1</v>
      </c>
      <c r="D28" s="197">
        <v>4</v>
      </c>
      <c r="E28" s="197">
        <v>73</v>
      </c>
      <c r="F28" s="197"/>
      <c r="G28" s="197">
        <v>1319</v>
      </c>
      <c r="H28" s="197">
        <v>70</v>
      </c>
      <c r="I28" s="197">
        <v>31</v>
      </c>
      <c r="J28" s="197">
        <v>1420</v>
      </c>
      <c r="K28" s="197"/>
      <c r="L28" s="197">
        <v>57</v>
      </c>
      <c r="M28" s="197">
        <v>2</v>
      </c>
      <c r="N28" s="197">
        <v>0</v>
      </c>
      <c r="O28" s="197">
        <v>59</v>
      </c>
      <c r="P28" s="197"/>
      <c r="Q28" s="197">
        <v>0</v>
      </c>
      <c r="R28" s="197">
        <v>0</v>
      </c>
      <c r="S28" s="197">
        <v>0</v>
      </c>
      <c r="T28" s="197">
        <v>0</v>
      </c>
      <c r="U28" s="197"/>
      <c r="V28" s="197">
        <v>0</v>
      </c>
      <c r="W28" s="197">
        <v>0</v>
      </c>
      <c r="X28" s="197">
        <v>0</v>
      </c>
      <c r="Y28" s="197">
        <v>0</v>
      </c>
    </row>
    <row r="29" spans="1:25" s="7" customFormat="1" ht="20.100000000000001" customHeight="1" thickTop="1" thickBot="1">
      <c r="A29" s="248" t="s">
        <v>42</v>
      </c>
      <c r="B29" s="271">
        <v>226</v>
      </c>
      <c r="C29" s="271">
        <v>9</v>
      </c>
      <c r="D29" s="271">
        <v>29</v>
      </c>
      <c r="E29" s="271">
        <v>264</v>
      </c>
      <c r="F29" s="271"/>
      <c r="G29" s="271">
        <v>3573</v>
      </c>
      <c r="H29" s="271">
        <v>488</v>
      </c>
      <c r="I29" s="271">
        <v>300</v>
      </c>
      <c r="J29" s="271">
        <v>4361</v>
      </c>
      <c r="K29" s="271"/>
      <c r="L29" s="271">
        <v>247</v>
      </c>
      <c r="M29" s="271">
        <v>66</v>
      </c>
      <c r="N29" s="271">
        <v>23</v>
      </c>
      <c r="O29" s="271">
        <v>336</v>
      </c>
      <c r="P29" s="271"/>
      <c r="Q29" s="271">
        <v>144</v>
      </c>
      <c r="R29" s="271">
        <v>16</v>
      </c>
      <c r="S29" s="271">
        <v>70</v>
      </c>
      <c r="T29" s="271">
        <v>230</v>
      </c>
      <c r="U29" s="271"/>
      <c r="V29" s="271">
        <v>243</v>
      </c>
      <c r="W29" s="271">
        <v>47</v>
      </c>
      <c r="X29" s="271">
        <v>155</v>
      </c>
      <c r="Y29" s="271">
        <v>445</v>
      </c>
    </row>
    <row r="30" spans="1:25" s="7" customFormat="1" ht="9" customHeight="1" thickTop="1" thickBot="1">
      <c r="A30" s="59"/>
      <c r="B30" s="49"/>
      <c r="C30" s="49"/>
      <c r="D30" s="49"/>
      <c r="E30" s="49"/>
      <c r="F30" s="49"/>
      <c r="G30" s="50"/>
      <c r="H30" s="50"/>
      <c r="I30" s="50"/>
      <c r="J30" s="50"/>
      <c r="K30" s="50"/>
      <c r="L30" s="53"/>
      <c r="M30" s="53"/>
      <c r="N30" s="53"/>
      <c r="O30" s="53"/>
      <c r="P30" s="53"/>
      <c r="Q30" s="54"/>
      <c r="R30" s="12"/>
      <c r="S30" s="12"/>
      <c r="T30" s="12"/>
      <c r="U30" s="12"/>
      <c r="V30" s="12"/>
      <c r="W30" s="12"/>
      <c r="X30" s="60"/>
      <c r="Y30" s="185"/>
    </row>
    <row r="31" spans="1:25" s="19" customFormat="1" ht="17.25" customHeight="1">
      <c r="A31" s="305" t="s">
        <v>37</v>
      </c>
      <c r="B31" s="305"/>
      <c r="C31" s="305"/>
      <c r="D31" s="305"/>
      <c r="E31" s="305"/>
      <c r="F31" s="305"/>
      <c r="G31" s="305"/>
      <c r="H31" s="55"/>
      <c r="I31" s="55"/>
      <c r="J31" s="55"/>
      <c r="K31" s="55"/>
      <c r="L31" s="55"/>
      <c r="M31" s="55"/>
      <c r="N31" s="55"/>
      <c r="O31" s="55"/>
      <c r="P31" s="55"/>
      <c r="Q31" s="60">
        <v>71</v>
      </c>
      <c r="R31" s="60"/>
      <c r="S31" s="60"/>
      <c r="T31" s="60"/>
      <c r="U31" s="60"/>
      <c r="V31" s="60"/>
      <c r="W31" s="60"/>
      <c r="X31" s="60"/>
      <c r="Y31" s="60"/>
    </row>
  </sheetData>
  <mergeCells count="14">
    <mergeCell ref="A1:Y1"/>
    <mergeCell ref="A31:G31"/>
    <mergeCell ref="V4:Y4"/>
    <mergeCell ref="Q4:T4"/>
    <mergeCell ref="F4:F5"/>
    <mergeCell ref="K4:K5"/>
    <mergeCell ref="P4:P5"/>
    <mergeCell ref="U4:U5"/>
    <mergeCell ref="L4:O4"/>
    <mergeCell ref="G4:J4"/>
    <mergeCell ref="A2:Q2"/>
    <mergeCell ref="A3:A5"/>
    <mergeCell ref="B4:E4"/>
    <mergeCell ref="B3:Y3"/>
  </mergeCells>
  <printOptions horizontalCentered="1"/>
  <pageMargins left="0.6692913385826772" right="0.59055118110236227" top="0.74803149606299213" bottom="0.55118110236220474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ورقة20">
    <tabColor rgb="FF00B0F0"/>
  </sheetPr>
  <dimension ref="A1:R30"/>
  <sheetViews>
    <sheetView rightToLeft="1" view="pageBreakPreview" zoomScaleSheetLayoutView="100" workbookViewId="0">
      <selection activeCell="C22" sqref="C22"/>
    </sheetView>
  </sheetViews>
  <sheetFormatPr defaultColWidth="9.125" defaultRowHeight="14.25"/>
  <cols>
    <col min="1" max="1" width="14.5" customWidth="1"/>
    <col min="2" max="2" width="14.5" style="19" customWidth="1"/>
    <col min="3" max="3" width="17.75" style="19" customWidth="1"/>
    <col min="4" max="4" width="17.625" style="19" customWidth="1"/>
    <col min="5" max="5" width="18.25" customWidth="1"/>
    <col min="6" max="6" width="18.625" customWidth="1"/>
  </cols>
  <sheetData>
    <row r="1" spans="1:18" ht="24.75" customHeight="1">
      <c r="A1" s="310" t="s">
        <v>109</v>
      </c>
      <c r="B1" s="310"/>
      <c r="C1" s="310"/>
      <c r="D1" s="310"/>
      <c r="E1" s="310"/>
      <c r="F1" s="310"/>
    </row>
    <row r="2" spans="1:18" ht="15" customHeight="1" thickBot="1">
      <c r="A2" s="313" t="s">
        <v>51</v>
      </c>
      <c r="B2" s="313"/>
      <c r="C2" s="313"/>
      <c r="D2" s="313"/>
      <c r="E2" s="313"/>
      <c r="F2" s="313"/>
    </row>
    <row r="3" spans="1:18" ht="60" customHeight="1" thickTop="1">
      <c r="A3" s="276" t="s">
        <v>7</v>
      </c>
      <c r="B3" s="276" t="s">
        <v>93</v>
      </c>
      <c r="C3" s="276" t="s">
        <v>104</v>
      </c>
      <c r="D3" s="276" t="s">
        <v>57</v>
      </c>
      <c r="E3" s="276" t="s">
        <v>105</v>
      </c>
      <c r="F3" s="276" t="s">
        <v>45</v>
      </c>
      <c r="G3" s="345"/>
      <c r="H3" s="345"/>
      <c r="I3" s="345"/>
      <c r="J3" s="345"/>
      <c r="K3" s="345"/>
    </row>
    <row r="4" spans="1:18" s="7" customFormat="1" ht="20.100000000000001" customHeight="1">
      <c r="A4" s="41" t="s">
        <v>8</v>
      </c>
      <c r="B4" s="191">
        <v>483926</v>
      </c>
      <c r="C4" s="191">
        <v>85408</v>
      </c>
      <c r="D4" s="97">
        <f>C4/B4*100</f>
        <v>17.648979389410776</v>
      </c>
      <c r="E4" s="109">
        <v>0</v>
      </c>
      <c r="F4" s="96">
        <f>E4/B4*100</f>
        <v>0</v>
      </c>
      <c r="G4" s="21"/>
      <c r="H4" s="21"/>
      <c r="I4" s="16"/>
      <c r="J4" s="16"/>
      <c r="K4" s="12"/>
      <c r="L4" s="22"/>
      <c r="M4" s="12"/>
      <c r="N4" s="12"/>
      <c r="O4" s="12"/>
    </row>
    <row r="5" spans="1:18" s="7" customFormat="1" ht="20.100000000000001" customHeight="1">
      <c r="A5" s="42" t="s">
        <v>9</v>
      </c>
      <c r="B5" s="192">
        <v>594406</v>
      </c>
      <c r="C5" s="192">
        <v>0</v>
      </c>
      <c r="D5" s="97">
        <f>C5/B5*100</f>
        <v>0</v>
      </c>
      <c r="E5" s="109">
        <v>0</v>
      </c>
      <c r="F5" s="96">
        <f t="shared" ref="F5:F27" si="0">E5/B5*100</f>
        <v>0</v>
      </c>
      <c r="G5" s="21"/>
      <c r="H5" s="14"/>
      <c r="I5" s="16"/>
      <c r="J5" s="82"/>
      <c r="K5" s="25"/>
      <c r="L5" s="25"/>
      <c r="M5" s="25"/>
      <c r="N5" s="25"/>
      <c r="O5" s="25"/>
      <c r="P5" s="9"/>
      <c r="Q5" s="9"/>
      <c r="R5" s="9"/>
    </row>
    <row r="6" spans="1:18" s="7" customFormat="1" ht="20.100000000000001" customHeight="1">
      <c r="A6" s="41" t="s">
        <v>61</v>
      </c>
      <c r="B6" s="191">
        <v>3403000</v>
      </c>
      <c r="C6" s="191">
        <v>0</v>
      </c>
      <c r="D6" s="97">
        <f t="shared" ref="D6:D27" si="1">C6/B6*100</f>
        <v>0</v>
      </c>
      <c r="E6" s="109">
        <v>0</v>
      </c>
      <c r="F6" s="96">
        <f t="shared" si="0"/>
        <v>0</v>
      </c>
      <c r="G6" s="21"/>
      <c r="H6" s="14"/>
      <c r="I6" s="16"/>
      <c r="J6" s="16"/>
      <c r="K6" s="12"/>
      <c r="L6" s="22"/>
      <c r="M6" s="26"/>
      <c r="N6" s="26"/>
      <c r="O6" s="26"/>
      <c r="P6" s="10"/>
      <c r="Q6" s="10"/>
    </row>
    <row r="7" spans="1:18" s="7" customFormat="1" ht="20.100000000000001" customHeight="1">
      <c r="A7" s="41" t="s">
        <v>60</v>
      </c>
      <c r="B7" s="191">
        <v>671063</v>
      </c>
      <c r="C7" s="191">
        <v>0</v>
      </c>
      <c r="D7" s="97">
        <f t="shared" si="1"/>
        <v>0</v>
      </c>
      <c r="E7" s="109">
        <v>0</v>
      </c>
      <c r="F7" s="96">
        <f t="shared" si="0"/>
        <v>0</v>
      </c>
      <c r="G7" s="21"/>
      <c r="H7" s="14"/>
      <c r="I7" s="16"/>
      <c r="J7" s="16"/>
      <c r="K7" s="12"/>
      <c r="L7" s="22"/>
      <c r="M7" s="26"/>
      <c r="N7" s="26"/>
      <c r="O7" s="26"/>
      <c r="P7" s="10"/>
      <c r="Q7" s="10"/>
    </row>
    <row r="8" spans="1:18" s="7" customFormat="1" ht="20.100000000000001" customHeight="1">
      <c r="A8" s="41" t="s">
        <v>10</v>
      </c>
      <c r="B8" s="191">
        <v>834831</v>
      </c>
      <c r="C8" s="191">
        <v>0</v>
      </c>
      <c r="D8" s="97">
        <f t="shared" si="1"/>
        <v>0</v>
      </c>
      <c r="E8" s="109">
        <v>0</v>
      </c>
      <c r="F8" s="96">
        <f t="shared" si="0"/>
        <v>0</v>
      </c>
      <c r="G8" s="21"/>
      <c r="H8" s="14"/>
      <c r="I8" s="16"/>
      <c r="J8" s="16"/>
      <c r="K8" s="12"/>
      <c r="L8" s="22"/>
      <c r="M8" s="12"/>
      <c r="N8" s="12"/>
      <c r="O8" s="12"/>
    </row>
    <row r="9" spans="1:18" s="7" customFormat="1" ht="20.100000000000001" customHeight="1">
      <c r="A9" s="41" t="s">
        <v>11</v>
      </c>
      <c r="B9" s="191">
        <v>584354</v>
      </c>
      <c r="C9" s="191">
        <v>0</v>
      </c>
      <c r="D9" s="97">
        <f t="shared" si="1"/>
        <v>0</v>
      </c>
      <c r="E9" s="109">
        <v>0</v>
      </c>
      <c r="F9" s="96">
        <f t="shared" si="0"/>
        <v>0</v>
      </c>
      <c r="G9" s="21"/>
      <c r="H9" s="14"/>
      <c r="I9" s="16"/>
      <c r="J9" s="16"/>
      <c r="K9" s="12"/>
      <c r="L9" s="22"/>
      <c r="M9" s="12"/>
      <c r="N9" s="12"/>
      <c r="O9" s="12"/>
    </row>
    <row r="10" spans="1:18" s="7" customFormat="1" ht="20.100000000000001" customHeight="1">
      <c r="A10" s="41" t="s">
        <v>12</v>
      </c>
      <c r="B10" s="191">
        <v>694910</v>
      </c>
      <c r="C10" s="191">
        <v>0</v>
      </c>
      <c r="D10" s="97">
        <f t="shared" si="1"/>
        <v>0</v>
      </c>
      <c r="E10" s="109">
        <v>0</v>
      </c>
      <c r="F10" s="96">
        <f t="shared" si="0"/>
        <v>0</v>
      </c>
      <c r="G10" s="21"/>
      <c r="H10" s="14"/>
      <c r="I10" s="16"/>
      <c r="J10" s="16"/>
      <c r="K10" s="12"/>
      <c r="L10" s="22"/>
      <c r="M10" s="12"/>
      <c r="N10" s="12"/>
      <c r="O10" s="12"/>
    </row>
    <row r="11" spans="1:18" s="7" customFormat="1" ht="20.100000000000001" customHeight="1">
      <c r="A11" s="43" t="s">
        <v>13</v>
      </c>
      <c r="B11" s="219">
        <v>385430</v>
      </c>
      <c r="C11" s="219">
        <v>15000</v>
      </c>
      <c r="D11" s="220">
        <f t="shared" si="1"/>
        <v>3.8917572581272859</v>
      </c>
      <c r="E11" s="110">
        <v>0</v>
      </c>
      <c r="F11" s="201">
        <f t="shared" si="0"/>
        <v>0</v>
      </c>
      <c r="G11" s="21"/>
      <c r="H11" s="14"/>
      <c r="I11" s="16"/>
      <c r="J11" s="16"/>
      <c r="K11" s="12"/>
      <c r="L11" s="22"/>
      <c r="M11" s="12"/>
      <c r="N11" s="12"/>
      <c r="O11" s="12"/>
    </row>
    <row r="12" spans="1:18" s="11" customFormat="1" ht="20.100000000000001" customHeight="1">
      <c r="A12" s="43" t="s">
        <v>25</v>
      </c>
      <c r="B12" s="221">
        <v>708260</v>
      </c>
      <c r="C12" s="221">
        <v>400</v>
      </c>
      <c r="D12" s="222">
        <f t="shared" si="1"/>
        <v>5.6476435207409713E-2</v>
      </c>
      <c r="E12" s="109">
        <v>0</v>
      </c>
      <c r="F12" s="96">
        <f t="shared" si="0"/>
        <v>0</v>
      </c>
      <c r="G12" s="21"/>
      <c r="H12" s="14"/>
      <c r="I12" s="16"/>
      <c r="J12" s="16"/>
      <c r="K12" s="12"/>
      <c r="L12" s="22"/>
      <c r="M12" s="12"/>
      <c r="N12" s="12"/>
      <c r="O12" s="12"/>
    </row>
    <row r="13" spans="1:18" s="11" customFormat="1" ht="20.100000000000001" customHeight="1">
      <c r="A13" s="43" t="s">
        <v>14</v>
      </c>
      <c r="B13" s="221">
        <v>693514</v>
      </c>
      <c r="C13" s="221">
        <v>460</v>
      </c>
      <c r="D13" s="222">
        <f t="shared" si="1"/>
        <v>6.6328870073278978E-2</v>
      </c>
      <c r="E13" s="114">
        <v>0</v>
      </c>
      <c r="F13" s="99">
        <f t="shared" si="0"/>
        <v>0</v>
      </c>
      <c r="G13" s="21"/>
      <c r="H13" s="14"/>
      <c r="I13" s="16"/>
      <c r="J13" s="16"/>
      <c r="K13" s="12"/>
      <c r="L13" s="22"/>
      <c r="M13" s="12"/>
      <c r="N13" s="12"/>
      <c r="O13" s="12"/>
    </row>
    <row r="14" spans="1:18" s="11" customFormat="1" ht="20.100000000000001" customHeight="1">
      <c r="A14" s="43" t="s">
        <v>26</v>
      </c>
      <c r="B14" s="221">
        <v>271460</v>
      </c>
      <c r="C14" s="221">
        <v>2300</v>
      </c>
      <c r="D14" s="222">
        <v>0</v>
      </c>
      <c r="E14" s="114">
        <v>0</v>
      </c>
      <c r="F14" s="99">
        <v>0</v>
      </c>
      <c r="G14" s="21"/>
      <c r="H14" s="14"/>
      <c r="I14" s="16"/>
      <c r="J14" s="16"/>
      <c r="K14" s="12"/>
      <c r="L14" s="22"/>
      <c r="M14" s="12"/>
      <c r="N14" s="12"/>
      <c r="O14" s="12"/>
    </row>
    <row r="15" spans="1:18" s="11" customFormat="1" ht="20.100000000000001" customHeight="1">
      <c r="A15" s="43" t="s">
        <v>15</v>
      </c>
      <c r="B15" s="221">
        <v>829469</v>
      </c>
      <c r="C15" s="221">
        <v>0</v>
      </c>
      <c r="D15" s="222">
        <v>0</v>
      </c>
      <c r="E15" s="114">
        <v>0</v>
      </c>
      <c r="F15" s="99">
        <v>0</v>
      </c>
      <c r="G15" s="21"/>
      <c r="H15" s="14"/>
      <c r="I15" s="16"/>
      <c r="J15" s="16"/>
      <c r="K15" s="12"/>
      <c r="L15" s="22"/>
      <c r="M15" s="12"/>
      <c r="N15" s="12"/>
      <c r="O15" s="12"/>
    </row>
    <row r="16" spans="1:18" s="11" customFormat="1" ht="20.100000000000001" customHeight="1">
      <c r="A16" s="43" t="s">
        <v>16</v>
      </c>
      <c r="B16" s="221">
        <v>475076</v>
      </c>
      <c r="C16" s="221">
        <v>0</v>
      </c>
      <c r="D16" s="222">
        <v>0</v>
      </c>
      <c r="E16" s="114">
        <v>0</v>
      </c>
      <c r="F16" s="99">
        <v>0</v>
      </c>
      <c r="G16" s="21"/>
      <c r="H16" s="14"/>
      <c r="I16" s="16"/>
      <c r="J16" s="16"/>
      <c r="K16" s="12"/>
      <c r="L16" s="22"/>
      <c r="M16" s="12"/>
      <c r="N16" s="12"/>
      <c r="O16" s="12"/>
    </row>
    <row r="17" spans="1:15" s="11" customFormat="1" ht="20.100000000000001" customHeight="1" thickBot="1">
      <c r="A17" s="44" t="s">
        <v>17</v>
      </c>
      <c r="B17" s="219">
        <v>2515810</v>
      </c>
      <c r="C17" s="219">
        <v>0</v>
      </c>
      <c r="D17" s="222">
        <v>0</v>
      </c>
      <c r="E17" s="114">
        <v>0</v>
      </c>
      <c r="F17" s="99">
        <v>0</v>
      </c>
      <c r="G17" s="21"/>
      <c r="H17" s="14"/>
      <c r="I17" s="16"/>
      <c r="J17" s="16"/>
      <c r="K17" s="12"/>
      <c r="L17" s="22"/>
      <c r="M17" s="12"/>
      <c r="N17" s="12"/>
      <c r="O17" s="12"/>
    </row>
    <row r="18" spans="1:15" s="7" customFormat="1" ht="21.75" customHeight="1" thickTop="1" thickBot="1">
      <c r="A18" s="45" t="s">
        <v>41</v>
      </c>
      <c r="B18" s="223">
        <f>SUM(B4:B17)</f>
        <v>13145509</v>
      </c>
      <c r="C18" s="223">
        <v>103568</v>
      </c>
      <c r="D18" s="187">
        <f t="shared" si="1"/>
        <v>0.78785842374000126</v>
      </c>
      <c r="E18" s="132">
        <v>0</v>
      </c>
      <c r="F18" s="187">
        <f t="shared" si="0"/>
        <v>0</v>
      </c>
      <c r="G18" s="21"/>
      <c r="H18" s="21"/>
      <c r="I18" s="17"/>
      <c r="J18" s="17"/>
      <c r="K18" s="17"/>
      <c r="L18" s="22"/>
      <c r="M18" s="12"/>
      <c r="N18" s="12"/>
      <c r="O18" s="12"/>
    </row>
    <row r="19" spans="1:15" s="7" customFormat="1" ht="21.75" customHeight="1" thickTop="1" thickBot="1">
      <c r="A19" s="248" t="s">
        <v>32</v>
      </c>
      <c r="B19" s="278"/>
      <c r="C19" s="278"/>
      <c r="D19" s="279"/>
      <c r="E19" s="253"/>
      <c r="F19" s="273"/>
      <c r="G19" s="28"/>
      <c r="H19" s="28"/>
      <c r="I19" s="23"/>
      <c r="J19" s="23"/>
      <c r="K19" s="23"/>
      <c r="L19" s="24"/>
      <c r="M19" s="27"/>
      <c r="N19" s="12"/>
      <c r="O19" s="12"/>
    </row>
    <row r="20" spans="1:15" s="7" customFormat="1" ht="21.75" customHeight="1" thickTop="1">
      <c r="A20" s="46" t="s">
        <v>85</v>
      </c>
      <c r="B20" s="195">
        <v>305892</v>
      </c>
      <c r="C20" s="195">
        <v>0</v>
      </c>
      <c r="D20" s="188">
        <f t="shared" si="1"/>
        <v>0</v>
      </c>
      <c r="E20" s="116">
        <v>0</v>
      </c>
      <c r="F20" s="121">
        <f t="shared" si="0"/>
        <v>0</v>
      </c>
      <c r="G20" s="21"/>
      <c r="H20" s="21"/>
      <c r="I20" s="17"/>
      <c r="J20" s="17"/>
      <c r="K20" s="17"/>
      <c r="L20" s="22"/>
      <c r="M20" s="12"/>
      <c r="N20" s="12"/>
      <c r="O20" s="12"/>
    </row>
    <row r="21" spans="1:15" s="7" customFormat="1" ht="21.75" customHeight="1">
      <c r="A21" s="47" t="s">
        <v>84</v>
      </c>
      <c r="B21" s="194">
        <v>396815</v>
      </c>
      <c r="C21" s="194">
        <v>0</v>
      </c>
      <c r="D21" s="186">
        <f t="shared" si="1"/>
        <v>0</v>
      </c>
      <c r="E21" s="118">
        <v>335023</v>
      </c>
      <c r="F21" s="122">
        <f t="shared" si="0"/>
        <v>84.428008013809958</v>
      </c>
      <c r="G21" s="21"/>
      <c r="H21" s="21"/>
      <c r="I21" s="17"/>
      <c r="J21" s="17"/>
      <c r="K21" s="17"/>
      <c r="L21" s="22"/>
      <c r="M21" s="12"/>
      <c r="N21" s="12"/>
      <c r="O21" s="12"/>
    </row>
    <row r="22" spans="1:15" s="7" customFormat="1" ht="21.75" customHeight="1">
      <c r="A22" s="47" t="s">
        <v>81</v>
      </c>
      <c r="B22" s="194">
        <v>484907</v>
      </c>
      <c r="C22" s="194">
        <v>0</v>
      </c>
      <c r="D22" s="186">
        <f t="shared" si="1"/>
        <v>0</v>
      </c>
      <c r="E22" s="118">
        <v>0</v>
      </c>
      <c r="F22" s="122">
        <f t="shared" si="0"/>
        <v>0</v>
      </c>
      <c r="G22" s="21"/>
      <c r="H22" s="21"/>
      <c r="I22" s="17"/>
      <c r="J22" s="17"/>
      <c r="K22" s="17"/>
      <c r="L22" s="22"/>
      <c r="M22" s="12"/>
      <c r="N22" s="12"/>
      <c r="O22" s="12"/>
    </row>
    <row r="23" spans="1:15" s="7" customFormat="1" ht="21.75" customHeight="1">
      <c r="A23" s="47" t="s">
        <v>82</v>
      </c>
      <c r="B23" s="194">
        <v>453531</v>
      </c>
      <c r="C23" s="194">
        <v>3531</v>
      </c>
      <c r="D23" s="186">
        <f t="shared" si="1"/>
        <v>0.77855758481779636</v>
      </c>
      <c r="E23" s="118">
        <v>221400</v>
      </c>
      <c r="F23" s="122">
        <f t="shared" si="0"/>
        <v>48.816949668269643</v>
      </c>
      <c r="G23" s="21"/>
      <c r="H23" s="21"/>
      <c r="I23" s="17"/>
      <c r="J23" s="17"/>
      <c r="K23" s="17"/>
      <c r="L23" s="22"/>
      <c r="M23" s="12"/>
      <c r="N23" s="12"/>
      <c r="O23" s="12"/>
    </row>
    <row r="24" spans="1:15" s="7" customFormat="1" ht="21.75" customHeight="1">
      <c r="A24" s="41" t="s">
        <v>80</v>
      </c>
      <c r="B24" s="191">
        <v>840000</v>
      </c>
      <c r="C24" s="191">
        <v>240000</v>
      </c>
      <c r="D24" s="97">
        <f t="shared" si="1"/>
        <v>28.571428571428569</v>
      </c>
      <c r="E24" s="118">
        <v>250000</v>
      </c>
      <c r="F24" s="122">
        <f t="shared" si="0"/>
        <v>29.761904761904763</v>
      </c>
      <c r="G24" s="21"/>
      <c r="H24" s="21"/>
      <c r="I24" s="17"/>
      <c r="J24" s="17"/>
      <c r="K24" s="17"/>
      <c r="L24" s="22"/>
      <c r="M24" s="12"/>
      <c r="N24" s="12"/>
      <c r="O24" s="12"/>
    </row>
    <row r="25" spans="1:15" s="7" customFormat="1" ht="21.75" customHeight="1" thickBot="1">
      <c r="A25" s="41" t="s">
        <v>83</v>
      </c>
      <c r="B25" s="199">
        <v>590500</v>
      </c>
      <c r="C25" s="199">
        <v>236000</v>
      </c>
      <c r="D25" s="102">
        <f t="shared" si="1"/>
        <v>39.966130397967824</v>
      </c>
      <c r="E25" s="116">
        <v>24500</v>
      </c>
      <c r="F25" s="121">
        <f t="shared" si="0"/>
        <v>4.149026248941575</v>
      </c>
      <c r="G25" s="21"/>
      <c r="H25" s="21"/>
      <c r="I25" s="17"/>
      <c r="J25" s="17"/>
      <c r="K25" s="17"/>
      <c r="L25" s="22"/>
      <c r="M25" s="12"/>
      <c r="N25" s="12"/>
      <c r="O25" s="12"/>
    </row>
    <row r="26" spans="1:15" s="7" customFormat="1" ht="21.75" customHeight="1" thickTop="1" thickBot="1">
      <c r="A26" s="63" t="s">
        <v>41</v>
      </c>
      <c r="B26" s="224">
        <f>SUM(B20:B25)</f>
        <v>3071645</v>
      </c>
      <c r="C26" s="224">
        <v>479531</v>
      </c>
      <c r="D26" s="203">
        <f t="shared" si="1"/>
        <v>15.611537140522424</v>
      </c>
      <c r="E26" s="137">
        <v>830923</v>
      </c>
      <c r="F26" s="203">
        <f t="shared" si="0"/>
        <v>27.051400796641538</v>
      </c>
      <c r="G26" s="21"/>
      <c r="H26" s="21"/>
      <c r="I26" s="17"/>
      <c r="J26" s="17"/>
      <c r="K26" s="17"/>
      <c r="L26" s="22"/>
      <c r="M26" s="12"/>
      <c r="N26" s="12"/>
      <c r="O26" s="12"/>
    </row>
    <row r="27" spans="1:15" s="7" customFormat="1" ht="21.75" customHeight="1" thickTop="1" thickBot="1">
      <c r="A27" s="248" t="s">
        <v>42</v>
      </c>
      <c r="B27" s="278">
        <f>B26+B18</f>
        <v>16217154</v>
      </c>
      <c r="C27" s="278">
        <v>583099</v>
      </c>
      <c r="D27" s="274">
        <f t="shared" si="1"/>
        <v>3.595569234897813</v>
      </c>
      <c r="E27" s="258">
        <v>830923</v>
      </c>
      <c r="F27" s="274">
        <f t="shared" si="0"/>
        <v>5.1237288614266099</v>
      </c>
      <c r="G27" s="21"/>
      <c r="H27" s="21"/>
      <c r="I27" s="17"/>
      <c r="J27" s="17"/>
      <c r="K27" s="17"/>
      <c r="L27" s="22"/>
      <c r="M27" s="12"/>
      <c r="N27" s="12"/>
      <c r="O27" s="12"/>
    </row>
    <row r="28" spans="1:15" s="7" customFormat="1" ht="7.5" customHeight="1" thickTop="1" thickBot="1">
      <c r="A28" s="48"/>
      <c r="B28" s="48"/>
      <c r="C28" s="48"/>
      <c r="D28" s="48"/>
      <c r="E28" s="49"/>
      <c r="F28" s="49"/>
      <c r="G28" s="21"/>
      <c r="H28" s="21"/>
      <c r="I28" s="17"/>
      <c r="J28" s="17"/>
      <c r="K28" s="17"/>
      <c r="L28" s="22"/>
      <c r="M28" s="12"/>
      <c r="N28" s="12"/>
      <c r="O28" s="12"/>
    </row>
    <row r="29" spans="1:15" ht="16.5" customHeight="1">
      <c r="A29" s="305" t="s">
        <v>37</v>
      </c>
      <c r="B29" s="305"/>
      <c r="C29" s="305"/>
      <c r="D29" s="40"/>
      <c r="E29" s="40">
        <v>78</v>
      </c>
      <c r="F29" s="40"/>
      <c r="G29" s="3"/>
      <c r="H29" s="3"/>
      <c r="I29" s="3"/>
      <c r="J29" s="3"/>
      <c r="K29" s="3"/>
      <c r="L29" s="3"/>
      <c r="M29" s="3"/>
      <c r="N29" s="3"/>
      <c r="O29" s="3"/>
    </row>
    <row r="30" spans="1:15">
      <c r="G30" s="3"/>
      <c r="H30" s="3"/>
      <c r="I30" s="3"/>
      <c r="J30" s="3"/>
      <c r="K30" s="3"/>
      <c r="L30" s="3"/>
      <c r="M30" s="3"/>
      <c r="N30" s="3"/>
      <c r="O30" s="3"/>
    </row>
  </sheetData>
  <dataConsolidate/>
  <mergeCells count="4">
    <mergeCell ref="A2:F2"/>
    <mergeCell ref="G3:K3"/>
    <mergeCell ref="A1:F1"/>
    <mergeCell ref="A29:C29"/>
  </mergeCells>
  <phoneticPr fontId="0" type="noConversion"/>
  <printOptions horizontalCentered="1"/>
  <pageMargins left="1.3385826771653544" right="1.3779527559055118" top="0.39370078740157483" bottom="0.19685039370078741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11</vt:i4>
      </vt:variant>
      <vt:variant>
        <vt:lpstr>نطاقات تمت تسميتها</vt:lpstr>
      </vt:variant>
      <vt:variant>
        <vt:i4>10</vt:i4>
      </vt:variant>
    </vt:vector>
  </HeadingPairs>
  <TitlesOfParts>
    <vt:vector size="21" baseType="lpstr">
      <vt:lpstr>ورقة4</vt:lpstr>
      <vt:lpstr>2</vt:lpstr>
      <vt:lpstr>3</vt:lpstr>
      <vt:lpstr>5</vt:lpstr>
      <vt:lpstr>7</vt:lpstr>
      <vt:lpstr>8</vt:lpstr>
      <vt:lpstr>9</vt:lpstr>
      <vt:lpstr>10</vt:lpstr>
      <vt:lpstr>17</vt:lpstr>
      <vt:lpstr>26</vt:lpstr>
      <vt:lpstr>27</vt:lpstr>
      <vt:lpstr>'10'!Print_Area</vt:lpstr>
      <vt:lpstr>'17'!Print_Area</vt:lpstr>
      <vt:lpstr>'2'!Print_Area</vt:lpstr>
      <vt:lpstr>'26'!Print_Area</vt:lpstr>
      <vt:lpstr>'27'!Print_Area</vt:lpstr>
      <vt:lpstr>'3'!Print_Area</vt:lpstr>
      <vt:lpstr>'5'!Print_Area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Administrator</cp:lastModifiedBy>
  <cp:lastPrinted>2016-11-17T08:27:18Z</cp:lastPrinted>
  <dcterms:created xsi:type="dcterms:W3CDTF">2010-09-07T05:29:56Z</dcterms:created>
  <dcterms:modified xsi:type="dcterms:W3CDTF">2018-04-25T04:07:56Z</dcterms:modified>
</cp:coreProperties>
</file>